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4B5" lockStructure="1"/>
  <bookViews>
    <workbookView windowWidth="24000" windowHeight="9765" tabRatio="755"/>
  </bookViews>
  <sheets>
    <sheet name="专业技术岗位晋升聘用申报表" sheetId="1" r:id="rId1"/>
    <sheet name="学年" sheetId="15" state="hidden" r:id="rId2"/>
    <sheet name="专业技术岗位晋升申报综合一览表" sheetId="9" r:id="rId3"/>
    <sheet name="汇总表" sheetId="11" state="hidden" r:id="rId4"/>
    <sheet name="计算" sheetId="14" state="hidden" r:id="rId5"/>
    <sheet name="署名次序" sheetId="3" state="hidden" r:id="rId6"/>
    <sheet name="校内单位" sheetId="12" state="hidden" r:id="rId7"/>
    <sheet name="个人获奖或荣誉" sheetId="8" state="hidden" r:id="rId8"/>
    <sheet name="现任岗位" sheetId="7" state="hidden" r:id="rId9"/>
    <sheet name="现专业技术职务" sheetId="13" state="hidden" r:id="rId10"/>
    <sheet name="拟聘岗位" sheetId="2" state="hidden" r:id="rId11"/>
  </sheets>
  <definedNames>
    <definedName name="_xlnm.Print_Area" localSheetId="0">专业技术岗位晋升聘用申报表!$A$1:$K$182</definedName>
    <definedName name="_xlnm.Print_Area" localSheetId="2">专业技术岗位晋升申报综合一览表!$A$1:$Q$40</definedName>
    <definedName name="编辑">现专业技术职务!$Q$2:$Q$5</definedName>
    <definedName name="编审">现专业技术职务!$O$2:$O$5</definedName>
    <definedName name="出版">现任岗位!$R:$R</definedName>
    <definedName name="出版编辑系列">拟聘岗位!$C:$C</definedName>
    <definedName name="船舶技术">现任岗位!$Y:$Y</definedName>
    <definedName name="档案">拟聘岗位!$E:$E</definedName>
    <definedName name="党政管理">现任岗位!$AA:$AA</definedName>
    <definedName name="翻译">现任岗位!$P:$P</definedName>
    <definedName name="翻译系列">拟聘岗位!$P:$P</definedName>
    <definedName name="非教师">个人获奖或荣誉!$D:$D</definedName>
    <definedName name="副编审">现专业技术职务!$P$2:$P$5</definedName>
    <definedName name="副教授">现专业技术职务!$C$2:$C$5</definedName>
    <definedName name="副研究馆员">现专业技术职务!$G$2:$G$5</definedName>
    <definedName name="副研究员">现专业技术职务!$L$2:$L$5</definedName>
    <definedName name="副主任护师">现专业技术职务!$AD$2:$AD$5</definedName>
    <definedName name="副主任技师">现专业技术职务!$AI$2:$AI$5</definedName>
    <definedName name="副主任药师">现专业技术职务!$Y$2:$Y$5</definedName>
    <definedName name="副主任医师">现专业技术职务!$T$2:$T$5</definedName>
    <definedName name="高级工程师">现专业技术职务!$AM$2:$AM$5</definedName>
    <definedName name="高级会计师">现专业技术职务!$AU$2:$AU$5</definedName>
    <definedName name="高级经济师">现专业技术职务!$AY$2:$AY$5</definedName>
    <definedName name="高级审计师">现专业技术职务!$BG$2:$BG$5</definedName>
    <definedName name="高级实验师">现专业技术职务!$AQ$2:$AQ$5</definedName>
    <definedName name="高级统计师">现专业技术职务!$BC$2:$BC$5</definedName>
    <definedName name="高教管理研究">现任岗位!$F:$F</definedName>
    <definedName name="高教管理研究系列【党政管理】">拟聘岗位!$B:$B</definedName>
    <definedName name="高教管理研究系列【非教师专业技术】">拟聘岗位!$B:$B</definedName>
    <definedName name="高校教师">现任岗位!$A:$A</definedName>
    <definedName name="个人综合奖">专业技术岗位晋升聘用申报表!#REF!</definedName>
    <definedName name="工程技术">现任岗位!$H:$H</definedName>
    <definedName name="工程师">现专业技术职务!$AN$2:$AN$5</definedName>
    <definedName name="工程系列">拟聘岗位!$F:$F</definedName>
    <definedName name="工勤">现任岗位!$AB:$AB</definedName>
    <definedName name="工勤技能">拟聘岗位!$L:$L</definedName>
    <definedName name="工艺美术">现任岗位!$S:$S</definedName>
    <definedName name="公证">现任岗位!$U:$U</definedName>
    <definedName name="馆员">现专业技术职务!$H$2:$H$5</definedName>
    <definedName name="管理">拟聘岗位!$J:$J</definedName>
    <definedName name="管理员">现专业技术职务!$J$2:$J$5</definedName>
    <definedName name="广播电视播音">现任岗位!$Q:$Q</definedName>
    <definedName name="海关">现任岗位!$X:$X</definedName>
    <definedName name="护师">现专业技术职务!$AF$2:$AF$5</definedName>
    <definedName name="护士">现专业技术职务!$AG$2:$AG$5</definedName>
    <definedName name="会计">现任岗位!$J:$J</definedName>
    <definedName name="会计师">现专业技术职务!$AV$2:$AV$5</definedName>
    <definedName name="会计系列">拟聘岗位!$H:$H</definedName>
    <definedName name="会计员">现专业技术职务!$AX$2:$AX$5</definedName>
    <definedName name="会计专业">拟聘岗位!$H:$H</definedName>
    <definedName name="机关部处">校内单位!$A:$A</definedName>
    <definedName name="技工学校教师">现任岗位!$G:$G</definedName>
    <definedName name="技师">现专业技术职务!$AK$2:$AK$5</definedName>
    <definedName name="技士">现专业技术职务!$AL$2:$AL$5</definedName>
    <definedName name="技术员">现专业技术职务!$AP$2:$AP$5</definedName>
    <definedName name="讲师">现专业技术职务!$D$2:$D$5</definedName>
    <definedName name="教材">署名次序!$A:$A</definedName>
    <definedName name="教师">个人获奖或荣誉!$C:$C</definedName>
    <definedName name="教授">现专业技术职务!$B$2:$B$5</definedName>
    <definedName name="教学单位">校内单位!$C:$C</definedName>
    <definedName name="教学与人才培养荣誉">个人获奖或荣誉!$B:$B</definedName>
    <definedName name="教学质量">拟聘岗位!$M:$M</definedName>
    <definedName name="经济">现任岗位!$I:$I</definedName>
    <definedName name="经济师">现专业技术职务!$AZ$2:$AZ$5</definedName>
    <definedName name="经济系列">拟聘岗位!$O:$O</definedName>
    <definedName name="经济员">现专业技术职务!$BB$2:$BB$5</definedName>
    <definedName name="经营性单位">校内单位!$D:$D</definedName>
    <definedName name="课程">署名次序!$F:$F</definedName>
    <definedName name="课题">署名次序!$G:$G</definedName>
    <definedName name="论文">署名次序!$D:$D</definedName>
    <definedName name="律师">现任岗位!$T:$T</definedName>
    <definedName name="民航飞行技术">现任岗位!$Z:$Z</definedName>
    <definedName name="农业技术">现任岗位!$L:$L</definedName>
    <definedName name="社会科学研究、管理">现任岗位!$F:$F</definedName>
    <definedName name="社科">拟聘岗位!$B:$B</definedName>
    <definedName name="审计师">现专业技术职务!$BH$2:$BH$5</definedName>
    <definedName name="审计系列">拟聘岗位!$R$1:$R$3</definedName>
    <definedName name="审计员">现专业技术职务!$BJ$2:$BJ$5</definedName>
    <definedName name="实验技术">现任岗位!$E:$E</definedName>
    <definedName name="实验技术系列">拟聘岗位!$G:$G</definedName>
    <definedName name="实验师">现专业技术职务!$AR$2:$AR$5</definedName>
    <definedName name="实验员">现专业技术职务!$AT$2:$AT$5</definedName>
    <definedName name="思想政治教育">现任岗位!$AC:$AC</definedName>
    <definedName name="思想政治教育系列">拟聘岗位!$K:$K</definedName>
    <definedName name="所有单位列表">校内单位!$E$1:$E$51</definedName>
    <definedName name="体育教练员">现任岗位!$O:$O</definedName>
    <definedName name="统计">现任岗位!$K:$K</definedName>
    <definedName name="统计师">现专业技术职务!$BD$2:$BD$5</definedName>
    <definedName name="统计系列">拟聘岗位!$Q:$Q</definedName>
    <definedName name="统计员">现专业技术职务!$BF$2:$BF$5</definedName>
    <definedName name="图书资料">拟聘岗位!$A:$A</definedName>
    <definedName name="图书资料、档案系列">拟聘岗位!$A:$A</definedName>
    <definedName name="图书资料档案">现任岗位!$V:$V</definedName>
    <definedName name="图书资料系列专业技术">拟聘岗位!$A:$A</definedName>
    <definedName name="卫生">现任岗位!$M:$M</definedName>
    <definedName name="卫生技术">现任岗位!$M:$M</definedName>
    <definedName name="卫生系列">拟聘岗位!$D:$D</definedName>
    <definedName name="无">现专业技术职务!$BO$2:$BO$5</definedName>
    <definedName name="小学、幼儿园教师">#REF!</definedName>
    <definedName name="小学教师">现任岗位!$D:$D</definedName>
    <definedName name="新闻">现任岗位!$N:$N</definedName>
    <definedName name="学年">学年!$A$1:$A$10</definedName>
    <definedName name="学术荣誉">个人获奖或荣誉!$A:$A</definedName>
    <definedName name="研究报告">署名次序!$E:$E</definedName>
    <definedName name="研究馆员">现专业技术职务!$F$2:$F$5</definedName>
    <definedName name="研究实习员">现专业技术职务!$N$2:$N$5</definedName>
    <definedName name="研究员">现专业技术职务!$K$2:$K$5</definedName>
    <definedName name="药师">现专业技术职务!$AA$2:$AA$5</definedName>
    <definedName name="药士">现专业技术职务!$AB$2:$AB$5</definedName>
    <definedName name="医师">现专业技术职务!$V$2:$V$5</definedName>
    <definedName name="医士">现专业技术职务!$W$2:$W$5</definedName>
    <definedName name="艺术">现任岗位!$W:$W</definedName>
    <definedName name="译著">署名次序!$C:$C</definedName>
    <definedName name="幼儿园二级教师">现专业技术职务!$BM$2:$BM$5</definedName>
    <definedName name="幼儿园高级教师">现专业技术职务!$BK$2:$BK$5</definedName>
    <definedName name="幼儿园教师">拟聘岗位!$I:$I</definedName>
    <definedName name="幼儿园教师系列">拟聘岗位!$I:$I</definedName>
    <definedName name="幼儿园三级教师">现专业技术职务!$BN$2:$BN$5</definedName>
    <definedName name="幼儿园一级教师">现专业技术职务!$BL$2:$BL$5</definedName>
    <definedName name="直属单位">校内单位!$B:$B</definedName>
    <definedName name="中学教师">现任岗位!$C:$C</definedName>
    <definedName name="中专教师">现任岗位!$B:$B</definedName>
    <definedName name="主管护师">现专业技术职务!$AE$2:$AE$5</definedName>
    <definedName name="主管技师">现专业技术职务!$AJ$2:$AJ$5</definedName>
    <definedName name="主管药师">现专业技术职务!$Z$2:$Z$5</definedName>
    <definedName name="主任护师">现专业技术职务!$AC$2:$AC$5</definedName>
    <definedName name="主任技师">现专业技术职务!$AH$2:$AH$5</definedName>
    <definedName name="主任药师">现专业技术职务!$X$2:$X$5</definedName>
    <definedName name="主任医师">现专业技术职务!$S$2:$S$5</definedName>
    <definedName name="主治_主管_医师">现专业技术职务!$U$2:$U$5</definedName>
    <definedName name="助教">现专业技术职务!$E$2:$E$5</definedName>
    <definedName name="助理编辑">现专业技术职务!$R$2:$R$5</definedName>
    <definedName name="助理工程师">现专业技术职务!$AO$2:$AO$5</definedName>
    <definedName name="助理馆员">现专业技术职务!$I$2:$I$5</definedName>
    <definedName name="助理会计师">现专业技术职务!$AW$2:$AW$5</definedName>
    <definedName name="助理经济师">现专业技术职务!$BA$2:$BA$5</definedName>
    <definedName name="助理审计师">现专业技术职务!$BI$2:$BI$5</definedName>
    <definedName name="助理实验师">现专业技术职务!$AS$2:$AS$5</definedName>
    <definedName name="助理统计师">现专业技术职务!$BE$2:$BE$5</definedName>
    <definedName name="助理研究员">现专业技术职务!$M$2:$M$5</definedName>
    <definedName name="著作">署名次序!$B:$B</definedName>
    <definedName name="著作次序">署名次序!$B:$B</definedName>
    <definedName name="著作署名次序">署名次序!$B:$B</definedName>
    <definedName name="专任教师">现任岗位!$AC:$AC</definedName>
    <definedName name="专任教师岗位类型">拟聘岗位!$N:$N</definedName>
    <definedName name="专业技术职务">现专业技术职务!$A$1:$A$66</definedName>
    <definedName name="专职辅导员">拟聘岗位!$K:$K</definedName>
    <definedName name="自然科学研究、管理">现任岗位!#REF!</definedName>
    <definedName name="自然科学研究管理">#REF!</definedName>
  </definedNames>
  <calcPr calcId="144525"/>
</workbook>
</file>

<file path=xl/sharedStrings.xml><?xml version="1.0" encoding="utf-8"?>
<sst xmlns="http://schemas.openxmlformats.org/spreadsheetml/2006/main" count="629">
  <si>
    <t>工号：</t>
  </si>
  <si>
    <t>中南财经政法大学专职辅导员岗位
晋升聘用申报表</t>
  </si>
  <si>
    <r>
      <rPr>
        <sz val="15"/>
        <rFont val="宋体"/>
        <charset val="134"/>
      </rPr>
      <t>姓</t>
    </r>
    <r>
      <rPr>
        <sz val="15"/>
        <rFont val="宋体"/>
        <charset val="134"/>
      </rPr>
      <t>名</t>
    </r>
  </si>
  <si>
    <t>所在单位</t>
  </si>
  <si>
    <t>申报岗位类别</t>
  </si>
  <si>
    <t>申报岗位</t>
  </si>
  <si>
    <t>填表时间</t>
  </si>
  <si>
    <t>中南财经政法大学人事部制</t>
  </si>
  <si>
    <t>填  表  说  明</t>
  </si>
  <si>
    <t xml:space="preserve">  （一）本表由本人填写，所在院、系（所）审核。</t>
  </si>
  <si>
    <t xml:space="preserve">  （二）表中内容根据提示要求规范填写。</t>
  </si>
  <si>
    <t xml:space="preserve">  （三）版面要求：用A4纸张大小。</t>
  </si>
  <si>
    <t xml:space="preserve">  （四）本表适用于非专任教师晋升申报初级、中级、副高级、正高级岗位。</t>
  </si>
  <si>
    <t>姓    名</t>
  </si>
  <si>
    <t>性    别</t>
  </si>
  <si>
    <t>出生年月</t>
  </si>
  <si>
    <t>照
片</t>
  </si>
  <si>
    <t>联系方式</t>
  </si>
  <si>
    <t>民    族</t>
  </si>
  <si>
    <t>籍    贯</t>
  </si>
  <si>
    <t>现专业技术职务</t>
  </si>
  <si>
    <t>聘用时间</t>
  </si>
  <si>
    <t>何时参加
工作</t>
  </si>
  <si>
    <t>现聘用
级别</t>
  </si>
  <si>
    <t>分级时间</t>
  </si>
  <si>
    <t>何时来校
工作</t>
  </si>
  <si>
    <t>何时参加
何党派</t>
  </si>
  <si>
    <t>基础学历及学位</t>
  </si>
  <si>
    <t>至</t>
  </si>
  <si>
    <t>年就读于</t>
  </si>
  <si>
    <t>学制</t>
  </si>
  <si>
    <t>（院、系）</t>
  </si>
  <si>
    <t>专业</t>
  </si>
  <si>
    <t>最后学历及学位</t>
  </si>
  <si>
    <t>就读于</t>
  </si>
  <si>
    <t>何时、何站从事
博士后研究工作</t>
  </si>
  <si>
    <t>国内外留学
、进修及培训情况</t>
  </si>
  <si>
    <t>自何年月</t>
  </si>
  <si>
    <t>至何年月</t>
  </si>
  <si>
    <t>留学、进修及培训单位和内容</t>
  </si>
  <si>
    <t>现从事专业及
年限</t>
  </si>
  <si>
    <t>参加何学术团
体，任何职务</t>
  </si>
  <si>
    <t>担（兼）任党政
职务及任职时间</t>
  </si>
  <si>
    <r>
      <rPr>
        <sz val="10.5"/>
        <rFont val="宋体"/>
        <charset val="134"/>
      </rPr>
      <t>社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会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兼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职</t>
    </r>
  </si>
  <si>
    <t>何时何地受何
处 分</t>
  </si>
  <si>
    <t>专业技术工作经历</t>
  </si>
  <si>
    <t>在何地、何单位任何职</t>
  </si>
  <si>
    <t>证明人</t>
  </si>
  <si>
    <t>主要学习经历（自高中开始）</t>
  </si>
  <si>
    <t>在何学校学习</t>
  </si>
  <si>
    <t>外语</t>
  </si>
  <si>
    <t>是否取得高等学校教师资格证</t>
  </si>
  <si>
    <t>教师资格证号</t>
  </si>
  <si>
    <r>
      <rPr>
        <sz val="10.5"/>
        <rFont val="宋体"/>
        <charset val="134"/>
      </rPr>
      <t>本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人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总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结（不少于</t>
    </r>
    <r>
      <rPr>
        <sz val="10.5"/>
        <rFont val="Times New Roman"/>
        <charset val="134"/>
      </rPr>
      <t>500</t>
    </r>
    <r>
      <rPr>
        <sz val="10.5"/>
        <rFont val="宋体"/>
        <charset val="134"/>
      </rPr>
      <t>字</t>
    </r>
    <r>
      <rPr>
        <sz val="10.5"/>
        <rFont val="宋体"/>
        <charset val="134"/>
      </rPr>
      <t>）</t>
    </r>
  </si>
  <si>
    <t>（任现职以来的思想政治、教书育人、教学、科学研究等工作的能力及履行职责的情况、成绩）</t>
  </si>
  <si>
    <t>近5年年度考核情况：</t>
  </si>
  <si>
    <t>（签名）</t>
  </si>
  <si>
    <t xml:space="preserve">      年    月    日</t>
  </si>
  <si>
    <t>任现职以来出版的著作（按重要性从高往低填写）</t>
  </si>
  <si>
    <t>序号</t>
  </si>
  <si>
    <t>著作名称</t>
  </si>
  <si>
    <t>第一作者
姓名</t>
  </si>
  <si>
    <t>本人排名</t>
  </si>
  <si>
    <t>出版时间</t>
  </si>
  <si>
    <t>出版单位</t>
  </si>
  <si>
    <t>本人
字数
(万字)</t>
  </si>
  <si>
    <t>任现职以来发表的论文（按重要性从高往低填写）</t>
  </si>
  <si>
    <t>论文名称</t>
  </si>
  <si>
    <t>发表时间</t>
  </si>
  <si>
    <t>刊物名称</t>
  </si>
  <si>
    <t>收录情况</t>
  </si>
  <si>
    <t>论文级别</t>
  </si>
  <si>
    <t>排序</t>
  </si>
  <si>
    <t>论文
字数
(千字)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</si>
  <si>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</si>
  <si>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</si>
  <si>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</si>
  <si>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</si>
  <si>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</si>
  <si>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</si>
  <si>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</si>
  <si>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</si>
  <si>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</si>
  <si>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</si>
  <si>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</si>
  <si>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</si>
  <si>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</si>
  <si>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任现职以来承担的主要项目（按重要性从高往低填写）</t>
  </si>
  <si>
    <t>项目名称</t>
  </si>
  <si>
    <t>项目类型</t>
  </si>
  <si>
    <t>项目级别</t>
  </si>
  <si>
    <t>项目来源</t>
  </si>
  <si>
    <t>立项时间</t>
  </si>
  <si>
    <t>是否
主持人</t>
  </si>
  <si>
    <t>项目经费
(万元)</t>
  </si>
  <si>
    <t>是否
完成</t>
  </si>
  <si>
    <t>任现职以来获奖情况</t>
  </si>
  <si>
    <t>个人综合奖或荣誉（本栏目限填6项，按重要性从高到低填写）：</t>
  </si>
  <si>
    <t>获奖名称（荣誉称号）</t>
  </si>
  <si>
    <t>获奖时间</t>
  </si>
  <si>
    <t>颁发单位</t>
  </si>
  <si>
    <t>研究成果获奖（本栏目限填8项，按重要性从高到低填写）：</t>
  </si>
  <si>
    <t>成果类别</t>
  </si>
  <si>
    <t>成果名称</t>
  </si>
  <si>
    <t>署名次序</t>
  </si>
  <si>
    <t>奖项类别</t>
  </si>
  <si>
    <t>获奖等次</t>
  </si>
  <si>
    <t>任现职以来完成教学工作情况（以近5年为主）</t>
  </si>
  <si>
    <t>完成总学时</t>
  </si>
  <si>
    <t>完成年均学时</t>
  </si>
  <si>
    <t>类型</t>
  </si>
  <si>
    <t>名称</t>
  </si>
  <si>
    <t>学年</t>
  </si>
  <si>
    <t>学期</t>
  </si>
  <si>
    <t>授课对象</t>
  </si>
  <si>
    <t>折合学时</t>
  </si>
  <si>
    <t>授课教师姓名</t>
  </si>
  <si>
    <t>14</t>
  </si>
  <si>
    <t>15</t>
  </si>
  <si>
    <t>16</t>
  </si>
  <si>
    <t>17</t>
  </si>
  <si>
    <t>18</t>
  </si>
  <si>
    <t>19</t>
  </si>
  <si>
    <t>20</t>
  </si>
  <si>
    <t>任现职以来其他工作业绩（限填5项）</t>
  </si>
  <si>
    <t>主要内容</t>
  </si>
  <si>
    <t>申请者承诺</t>
  </si>
  <si>
    <t>本人承诺：    
    1、所填内容属实；
    2、受聘期间，履行学校规定的岗位职责。</t>
  </si>
  <si>
    <t>申请人签字:___________________</t>
  </si>
  <si>
    <t>年    月     日</t>
  </si>
  <si>
    <t>所在单位思想政治评价</t>
  </si>
  <si>
    <t>1.该同志思想政治评价是否合格？是□ 否□</t>
  </si>
  <si>
    <t>聘用工作领导小组负责人签名：              书记签名：</t>
  </si>
  <si>
    <t xml:space="preserve">     年    月    日</t>
  </si>
  <si>
    <t>所在单位审查意见（包括工作态度、业务水平及能力）</t>
  </si>
  <si>
    <t>所在单位负责人</t>
  </si>
  <si>
    <t>（公 章）</t>
  </si>
  <si>
    <t xml:space="preserve">    年    月    日</t>
  </si>
  <si>
    <t>总人数</t>
  </si>
  <si>
    <t>参加人数</t>
  </si>
  <si>
    <r>
      <rPr>
        <sz val="10.5"/>
        <rFont val="宋体"/>
        <charset val="134"/>
      </rPr>
      <t>表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决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结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果</t>
    </r>
  </si>
  <si>
    <t>备注</t>
  </si>
  <si>
    <t>同意人数</t>
  </si>
  <si>
    <t>不同意人数</t>
  </si>
  <si>
    <t>弃权人数</t>
  </si>
  <si>
    <t>院（系、所）聘任工作领导小组聘任意见</t>
  </si>
  <si>
    <t>院（系、所）聘任工作领导小组组长</t>
  </si>
  <si>
    <t>参加
人数</t>
  </si>
  <si>
    <t>不同意
人数</t>
  </si>
  <si>
    <t>校学术评议组意见</t>
  </si>
  <si>
    <t>校学术评议组组长</t>
  </si>
  <si>
    <t>校岗位设置与聘用委员会聘任意见</t>
  </si>
  <si>
    <t>校聘任委员会主任</t>
  </si>
  <si>
    <t>（学校公章）</t>
  </si>
  <si>
    <t>同意
人数</t>
  </si>
  <si>
    <t>弃权
人数</t>
  </si>
  <si>
    <t>专职辅导员岗位晋升申报综合一览表</t>
  </si>
  <si>
    <t>所在单位（公章）：</t>
  </si>
  <si>
    <t>填表时间：</t>
  </si>
  <si>
    <t>姓名</t>
  </si>
  <si>
    <t>性别</t>
  </si>
  <si>
    <t>现从事专业及年限</t>
  </si>
  <si>
    <t>何时参加工作</t>
  </si>
  <si>
    <t>现聘用级别</t>
  </si>
  <si>
    <t>何时来校工作</t>
  </si>
  <si>
    <t>基础学历</t>
  </si>
  <si>
    <t>毕业时间</t>
  </si>
  <si>
    <t>毕业学校</t>
  </si>
  <si>
    <t>学位</t>
  </si>
  <si>
    <t>最高学历</t>
  </si>
  <si>
    <t>拟申报岗位</t>
  </si>
  <si>
    <t>外语情况</t>
  </si>
  <si>
    <t>水平能力
测试情况</t>
  </si>
  <si>
    <t>近
5年
年度
考核</t>
  </si>
  <si>
    <t>何时、何站从事博士后研究工作</t>
  </si>
  <si>
    <t>社 会 兼 职</t>
  </si>
  <si>
    <t>从事
专业
技术
工作
简历</t>
  </si>
  <si>
    <t>主要
学习
经历</t>
  </si>
  <si>
    <t>培训
进修
情况</t>
  </si>
  <si>
    <t>个人综合奖励</t>
  </si>
  <si>
    <t>科研成果获奖</t>
  </si>
  <si>
    <t>任期内发表的著作</t>
  </si>
  <si>
    <t>任期内发表论文</t>
  </si>
  <si>
    <t>任期内科研项目</t>
  </si>
  <si>
    <t>中南财经政法大学专职辅导员岗位晋升聘用汇总表</t>
  </si>
  <si>
    <t>工号</t>
  </si>
  <si>
    <t>教师资格证</t>
  </si>
  <si>
    <t>年均完成学时</t>
  </si>
  <si>
    <r>
      <rPr>
        <sz val="9"/>
        <rFont val="宋体"/>
        <charset val="134"/>
      </rPr>
      <t>论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文</t>
    </r>
  </si>
  <si>
    <t>著作或教材</t>
  </si>
  <si>
    <t>研究项目</t>
  </si>
  <si>
    <t>最具价值
科研获奖</t>
  </si>
  <si>
    <t>最具价值
个人获奖</t>
  </si>
  <si>
    <t>资格审查结果</t>
  </si>
  <si>
    <t>学历</t>
  </si>
  <si>
    <t>类别</t>
  </si>
  <si>
    <t>任职时间</t>
  </si>
  <si>
    <t>级别</t>
  </si>
  <si>
    <t>三类以上</t>
  </si>
  <si>
    <t>四类</t>
  </si>
  <si>
    <t>主编</t>
  </si>
  <si>
    <t>1/1</t>
  </si>
  <si>
    <t>负责人</t>
  </si>
  <si>
    <t>主持人</t>
  </si>
  <si>
    <t>副主编1/2</t>
  </si>
  <si>
    <t>1/2</t>
  </si>
  <si>
    <t>录像主讲</t>
  </si>
  <si>
    <t>参与</t>
  </si>
  <si>
    <t>副主编1/3</t>
  </si>
  <si>
    <t>1/3</t>
  </si>
  <si>
    <t>2/2</t>
  </si>
  <si>
    <t>其他</t>
  </si>
  <si>
    <t>副主编1/4</t>
  </si>
  <si>
    <t>1/4</t>
  </si>
  <si>
    <t>副主编1/5</t>
  </si>
  <si>
    <t>1/5</t>
  </si>
  <si>
    <t>副主编1/n</t>
  </si>
  <si>
    <t>1/n</t>
  </si>
  <si>
    <t>副主编2/3</t>
  </si>
  <si>
    <t>2/3</t>
  </si>
  <si>
    <t>副主编3/3</t>
  </si>
  <si>
    <t>3/3</t>
  </si>
  <si>
    <t>副主编2/4</t>
  </si>
  <si>
    <t>2/4</t>
  </si>
  <si>
    <t>副主编2/5</t>
  </si>
  <si>
    <t>2/5</t>
  </si>
  <si>
    <t>副主编3/4</t>
  </si>
  <si>
    <t>3/4</t>
  </si>
  <si>
    <t>副主编3/5</t>
  </si>
  <si>
    <t>3/5</t>
  </si>
  <si>
    <t>参编</t>
  </si>
  <si>
    <t>党办、校办(校友办、信访办)、法律事务部、机关党委</t>
  </si>
  <si>
    <t>图书馆</t>
  </si>
  <si>
    <t>马克思主义学院</t>
  </si>
  <si>
    <t>资产经营公司</t>
  </si>
  <si>
    <t>党委办公室、学校办公室(校友工作办公室)、法律事务部、机关党委</t>
  </si>
  <si>
    <t>纪委、监察工作部</t>
  </si>
  <si>
    <t>校医院</t>
  </si>
  <si>
    <t>哲学院</t>
  </si>
  <si>
    <t>党委组织部</t>
  </si>
  <si>
    <t>档案馆、校史馆</t>
  </si>
  <si>
    <t>经济学院</t>
  </si>
  <si>
    <t>党委组织部、党校</t>
  </si>
  <si>
    <t>党委宣传部（新闻中心）、党校</t>
  </si>
  <si>
    <t>知识产权研究中心（知识产权学院）</t>
  </si>
  <si>
    <t>财政税务学院</t>
  </si>
  <si>
    <t>党委宣传部(新闻中心)</t>
  </si>
  <si>
    <t>党委统战部</t>
  </si>
  <si>
    <t xml:space="preserve">法律硕士教育中心         </t>
  </si>
  <si>
    <t>金融学院</t>
  </si>
  <si>
    <t>人事部</t>
  </si>
  <si>
    <t>法学院</t>
  </si>
  <si>
    <t>人事部、党委教师工作部</t>
  </si>
  <si>
    <t>学生工作部、人武部、学生资助管理中心</t>
  </si>
  <si>
    <t>刑事司法学院</t>
  </si>
  <si>
    <t>学生工作部、人民武装部、资助中心</t>
  </si>
  <si>
    <t>研究生院、党委研究生工作部</t>
  </si>
  <si>
    <t>外国语学院</t>
  </si>
  <si>
    <t>离退休人员工作部（关工委）</t>
  </si>
  <si>
    <t>新闻与文化传播学院</t>
  </si>
  <si>
    <t>离退休人员工作部(关工委)</t>
  </si>
  <si>
    <t>保卫部</t>
  </si>
  <si>
    <t>工商管理学院</t>
  </si>
  <si>
    <t>首义校区综合管理办公室</t>
  </si>
  <si>
    <t>会计学院（会硕中心）</t>
  </si>
  <si>
    <t>工会（教代会）、妇女委员会</t>
  </si>
  <si>
    <r>
      <rPr>
        <sz val="12"/>
        <rFont val="宋体"/>
        <charset val="134"/>
      </rPr>
      <t>公共管理学院（M</t>
    </r>
    <r>
      <rPr>
        <sz val="12"/>
        <rFont val="宋体"/>
        <charset val="134"/>
      </rPr>
      <t>PA中心）</t>
    </r>
  </si>
  <si>
    <t>工会(教代会)、妇女委员会</t>
  </si>
  <si>
    <t>团委</t>
  </si>
  <si>
    <t>统计与数学学院</t>
  </si>
  <si>
    <t>发展规划部、学科建设办公室（“211”工程办公室）、高等教育研究中心</t>
  </si>
  <si>
    <t>信息与安全工程学院</t>
  </si>
  <si>
    <t>发展规划部、学科建设办公室(“211工程”办公室)、高等教育研究中心</t>
  </si>
  <si>
    <t>教务部（教学督导室）、本科教学评估中心</t>
  </si>
  <si>
    <t>MBA学院</t>
  </si>
  <si>
    <t>教务部(教学督导室)、本科教学评估中心</t>
  </si>
  <si>
    <t>社会科学研究院、科学研究部</t>
  </si>
  <si>
    <t>体育部</t>
  </si>
  <si>
    <t>社会科学研究院、科学研究部(法商研究编辑部、学报编辑部)</t>
  </si>
  <si>
    <t>国际交流部（港澳台办公室）</t>
  </si>
  <si>
    <t>文澜学院</t>
  </si>
  <si>
    <t>国际交流部(港澳台办公室)</t>
  </si>
  <si>
    <t>信息管理部</t>
  </si>
  <si>
    <t>中韩新媒体学院</t>
  </si>
  <si>
    <t>财务部</t>
  </si>
  <si>
    <t>继续教育学院（网络教育学院）</t>
  </si>
  <si>
    <t>审计部</t>
  </si>
  <si>
    <t>国际教育学院（港澳台教育中心）</t>
  </si>
  <si>
    <t>资产管理部</t>
  </si>
  <si>
    <t>知识产权学院</t>
  </si>
  <si>
    <t>采购与招投标管理中心</t>
  </si>
  <si>
    <t>后勤保障部</t>
  </si>
  <si>
    <t>校园建设部</t>
  </si>
  <si>
    <t>就业指导服务中心</t>
  </si>
  <si>
    <t>国际教育学院</t>
  </si>
  <si>
    <t>国家百千万人才工程人选</t>
  </si>
  <si>
    <t>国家教学名师</t>
  </si>
  <si>
    <t>学术荣誉</t>
  </si>
  <si>
    <t>个人综合奖</t>
  </si>
  <si>
    <t>教育部社会科学委员会委员</t>
  </si>
  <si>
    <t>全国百篇优秀博士论文指导教师</t>
  </si>
  <si>
    <t>教学与人才培养荣誉</t>
  </si>
  <si>
    <t>个人单项奖</t>
  </si>
  <si>
    <t>国务院学位委员会学科评议组成员</t>
  </si>
  <si>
    <t>国家精品课程负责人</t>
  </si>
  <si>
    <t>国务院政府特殊津贴</t>
  </si>
  <si>
    <t>省级教学名师</t>
  </si>
  <si>
    <t>教育部高校青年教师奖</t>
  </si>
  <si>
    <t>省级优秀博士论文指导教师</t>
  </si>
  <si>
    <t>教育部新世纪优秀人才支持计划</t>
  </si>
  <si>
    <t>省级精品课程负责人</t>
  </si>
  <si>
    <t>教育部青年教师资助计划</t>
  </si>
  <si>
    <t>其它</t>
  </si>
  <si>
    <t>全国模范教师</t>
  </si>
  <si>
    <t>全国教育系统先进工作者</t>
  </si>
  <si>
    <t>全国优秀教师</t>
  </si>
  <si>
    <t>全国优秀教育工作者</t>
  </si>
  <si>
    <t>全国师德标兵</t>
  </si>
  <si>
    <t>湖北省“楚天学者”特聘教授</t>
  </si>
  <si>
    <t>湖北省人民政府学位委员会学科评议组成员</t>
  </si>
  <si>
    <t>省有突出贡献的中青年专家</t>
  </si>
  <si>
    <t>省政府专向津贴</t>
  </si>
  <si>
    <t>霍英东青年教师奖（基金类）</t>
  </si>
  <si>
    <t>教授</t>
  </si>
  <si>
    <t>高级讲师</t>
  </si>
  <si>
    <t>中学高级教师</t>
  </si>
  <si>
    <t>小学高级教师</t>
  </si>
  <si>
    <t>高级实验师</t>
  </si>
  <si>
    <t>研究员</t>
  </si>
  <si>
    <t>高级工程师</t>
  </si>
  <si>
    <t>高级经济师</t>
  </si>
  <si>
    <t>高级会计师</t>
  </si>
  <si>
    <t>高级统计师</t>
  </si>
  <si>
    <t>高级农艺师</t>
  </si>
  <si>
    <t>主任医师</t>
  </si>
  <si>
    <t>高级记者</t>
  </si>
  <si>
    <t>国家级教练</t>
  </si>
  <si>
    <t>译审</t>
  </si>
  <si>
    <t>播音指导</t>
  </si>
  <si>
    <t>编审</t>
  </si>
  <si>
    <t>高级工艺美术师</t>
  </si>
  <si>
    <t>一级律师</t>
  </si>
  <si>
    <t>一级公证员</t>
  </si>
  <si>
    <t>研究馆员</t>
  </si>
  <si>
    <t>一级编剧</t>
  </si>
  <si>
    <t>高级关务监督</t>
  </si>
  <si>
    <t>高级船长</t>
  </si>
  <si>
    <t>一级飞行员</t>
  </si>
  <si>
    <t>书记</t>
  </si>
  <si>
    <t>高级技师</t>
  </si>
  <si>
    <t>副教授</t>
  </si>
  <si>
    <t>讲师</t>
  </si>
  <si>
    <t>中学一级教师</t>
  </si>
  <si>
    <t>小学一级教师</t>
  </si>
  <si>
    <t>实验师</t>
  </si>
  <si>
    <t>副研究员</t>
  </si>
  <si>
    <t>工程师</t>
  </si>
  <si>
    <t>经济师</t>
  </si>
  <si>
    <t>会计师</t>
  </si>
  <si>
    <t>统计师</t>
  </si>
  <si>
    <t>农艺师</t>
  </si>
  <si>
    <t>副主任医师</t>
  </si>
  <si>
    <t>主任记者</t>
  </si>
  <si>
    <t>高级教练</t>
  </si>
  <si>
    <t>副译审</t>
  </si>
  <si>
    <t>主任播音员</t>
  </si>
  <si>
    <t>副编审</t>
  </si>
  <si>
    <t>工艺美术师</t>
  </si>
  <si>
    <t>二级律师</t>
  </si>
  <si>
    <t>二级公证员</t>
  </si>
  <si>
    <t>副研究馆员</t>
  </si>
  <si>
    <t>二级编剧</t>
  </si>
  <si>
    <t>关务监督</t>
  </si>
  <si>
    <t>般长、大副</t>
  </si>
  <si>
    <t>二级飞行员</t>
  </si>
  <si>
    <t>校长</t>
  </si>
  <si>
    <t>技师</t>
  </si>
  <si>
    <t>助理讲师</t>
  </si>
  <si>
    <t>中学二级教师</t>
  </si>
  <si>
    <t>小学二级教师</t>
  </si>
  <si>
    <t>助理实验师</t>
  </si>
  <si>
    <t>助理研究员</t>
  </si>
  <si>
    <t>助理工程师</t>
  </si>
  <si>
    <t>助理经济师</t>
  </si>
  <si>
    <t>助理会计师</t>
  </si>
  <si>
    <t>助理统计师</t>
  </si>
  <si>
    <t>助理农艺师</t>
  </si>
  <si>
    <t>主治医师、主管医师</t>
  </si>
  <si>
    <t>记者</t>
  </si>
  <si>
    <t>一级教练</t>
  </si>
  <si>
    <t>翻译</t>
  </si>
  <si>
    <t>一级播音员</t>
  </si>
  <si>
    <t>编辑</t>
  </si>
  <si>
    <t>助理工艺美术师</t>
  </si>
  <si>
    <t>三级律师</t>
  </si>
  <si>
    <t>三级公证员</t>
  </si>
  <si>
    <t>馆员</t>
  </si>
  <si>
    <t>三级编剧</t>
  </si>
  <si>
    <t>助理关务监督</t>
  </si>
  <si>
    <t>二副</t>
  </si>
  <si>
    <t>三级飞行员</t>
  </si>
  <si>
    <t>副书记</t>
  </si>
  <si>
    <t>高级工</t>
  </si>
  <si>
    <t>助教</t>
  </si>
  <si>
    <t>教员</t>
  </si>
  <si>
    <t>中学三级教师</t>
  </si>
  <si>
    <t>小学三级教师</t>
  </si>
  <si>
    <t>实验员</t>
  </si>
  <si>
    <t>研究实习员</t>
  </si>
  <si>
    <t>技术员</t>
  </si>
  <si>
    <t>经济员</t>
  </si>
  <si>
    <t>会计员</t>
  </si>
  <si>
    <t>统计员</t>
  </si>
  <si>
    <t>农业技术员</t>
  </si>
  <si>
    <t>医师</t>
  </si>
  <si>
    <t>助理记者</t>
  </si>
  <si>
    <t>二级教练</t>
  </si>
  <si>
    <t>助理翻译</t>
  </si>
  <si>
    <t>二级播音员</t>
  </si>
  <si>
    <t>助理编辑</t>
  </si>
  <si>
    <t>工艺美术员</t>
  </si>
  <si>
    <t>四级律师</t>
  </si>
  <si>
    <t>四级公证员</t>
  </si>
  <si>
    <t>助理馆员</t>
  </si>
  <si>
    <t>四级编剧</t>
  </si>
  <si>
    <t>关务员</t>
  </si>
  <si>
    <t>三副</t>
  </si>
  <si>
    <t>四级飞行员</t>
  </si>
  <si>
    <t>副校长</t>
  </si>
  <si>
    <t>中级工</t>
  </si>
  <si>
    <t>无</t>
  </si>
  <si>
    <t>幼儿园高级教师</t>
  </si>
  <si>
    <t>高级实习指导教师</t>
  </si>
  <si>
    <t>高级兽医师</t>
  </si>
  <si>
    <t>医士</t>
  </si>
  <si>
    <t>三级教练</t>
  </si>
  <si>
    <t>三级播音员</t>
  </si>
  <si>
    <t>技术编辑</t>
  </si>
  <si>
    <t>律师助理</t>
  </si>
  <si>
    <t>公证员助理</t>
  </si>
  <si>
    <t>管理员</t>
  </si>
  <si>
    <t>一级作曲</t>
  </si>
  <si>
    <t>高级轮机长</t>
  </si>
  <si>
    <t>一级领航员</t>
  </si>
  <si>
    <t>校长助理</t>
  </si>
  <si>
    <t>初级工</t>
  </si>
  <si>
    <t>幼儿园一级教师</t>
  </si>
  <si>
    <t>一级实习指导教师</t>
  </si>
  <si>
    <t>兽医师</t>
  </si>
  <si>
    <t>主任药师</t>
  </si>
  <si>
    <t>高级编辑</t>
  </si>
  <si>
    <t>助理技术编辑</t>
  </si>
  <si>
    <t>二级作曲</t>
  </si>
  <si>
    <t>轮机长、大管轮</t>
  </si>
  <si>
    <t>二级领航员</t>
  </si>
  <si>
    <t>部长</t>
  </si>
  <si>
    <t>幼儿园二级教师</t>
  </si>
  <si>
    <t>二级实习指导教师</t>
  </si>
  <si>
    <t>助理兽医师</t>
  </si>
  <si>
    <t>副主任药师</t>
  </si>
  <si>
    <t>主任编辑</t>
  </si>
  <si>
    <t>技术设计员</t>
  </si>
  <si>
    <t>三级作曲</t>
  </si>
  <si>
    <t>二管轮</t>
  </si>
  <si>
    <t>三级领航员</t>
  </si>
  <si>
    <t>副部长</t>
  </si>
  <si>
    <t>幼儿园三级教师</t>
  </si>
  <si>
    <t>三级实习指导教师</t>
  </si>
  <si>
    <t>兽医技术员</t>
  </si>
  <si>
    <t>主管药师</t>
  </si>
  <si>
    <t>一级校对</t>
  </si>
  <si>
    <t>四级作曲</t>
  </si>
  <si>
    <t>三管轮</t>
  </si>
  <si>
    <t>四级领航员</t>
  </si>
  <si>
    <t>科长</t>
  </si>
  <si>
    <t>高级畜牧师</t>
  </si>
  <si>
    <t>药师</t>
  </si>
  <si>
    <t>二级校对</t>
  </si>
  <si>
    <t>一级导演</t>
  </si>
  <si>
    <t>高级电机员</t>
  </si>
  <si>
    <t>一级飞行通信员</t>
  </si>
  <si>
    <t>主任科员</t>
  </si>
  <si>
    <t>畜牧师</t>
  </si>
  <si>
    <t>药士</t>
  </si>
  <si>
    <t>三级校对</t>
  </si>
  <si>
    <t>二级导演</t>
  </si>
  <si>
    <t>通用电机员、一等电机员</t>
  </si>
  <si>
    <t>二级飞行通信员</t>
  </si>
  <si>
    <t>副科长</t>
  </si>
  <si>
    <t>助理畜牧师</t>
  </si>
  <si>
    <t>主任护师</t>
  </si>
  <si>
    <t>三级导演</t>
  </si>
  <si>
    <t>二等电机员</t>
  </si>
  <si>
    <t>三级飞行通信员</t>
  </si>
  <si>
    <t>副主任科员</t>
  </si>
  <si>
    <t>畜牧技术员</t>
  </si>
  <si>
    <t>副主任护师</t>
  </si>
  <si>
    <t>四级导演</t>
  </si>
  <si>
    <t>高级报务员</t>
  </si>
  <si>
    <t>四级飞行通信员</t>
  </si>
  <si>
    <t>办事员</t>
  </si>
  <si>
    <t>高级农经师</t>
  </si>
  <si>
    <t>主管护师</t>
  </si>
  <si>
    <t>一级演员</t>
  </si>
  <si>
    <t>通用报务员、一等报务员</t>
  </si>
  <si>
    <t>一级飞行机械员</t>
  </si>
  <si>
    <t>农经师</t>
  </si>
  <si>
    <t>护师</t>
  </si>
  <si>
    <t>二级演员</t>
  </si>
  <si>
    <t>二等报务员</t>
  </si>
  <si>
    <t>二级飞行机械员</t>
  </si>
  <si>
    <t>助理农经师</t>
  </si>
  <si>
    <t>护士</t>
  </si>
  <si>
    <t>三级演员</t>
  </si>
  <si>
    <t>限用报务员</t>
  </si>
  <si>
    <t>三级飞行机械员</t>
  </si>
  <si>
    <t>农业技术员  </t>
  </si>
  <si>
    <t>主任技师</t>
  </si>
  <si>
    <t>四级演员</t>
  </si>
  <si>
    <t>高级引航员</t>
  </si>
  <si>
    <t>四级飞行机械员</t>
  </si>
  <si>
    <t>副主任技师</t>
  </si>
  <si>
    <t>一级演奏员</t>
  </si>
  <si>
    <t>一等引航员、二等引航员</t>
  </si>
  <si>
    <t>主管技师</t>
  </si>
  <si>
    <t>二级演奏员</t>
  </si>
  <si>
    <t>三等引航员</t>
  </si>
  <si>
    <t>三级演奏员</t>
  </si>
  <si>
    <t>助理引航员</t>
  </si>
  <si>
    <t>技士</t>
  </si>
  <si>
    <t>四级演奏员</t>
  </si>
  <si>
    <t>一级指挥</t>
  </si>
  <si>
    <t>二级指挥</t>
  </si>
  <si>
    <t>三级指挥</t>
  </si>
  <si>
    <t>四级指挥</t>
  </si>
  <si>
    <t>一级美术师</t>
  </si>
  <si>
    <t>二级美术师</t>
  </si>
  <si>
    <t>三级美术师</t>
  </si>
  <si>
    <t>美术员</t>
  </si>
  <si>
    <t>一级舞美设计师</t>
  </si>
  <si>
    <t>二级舞美设计师</t>
  </si>
  <si>
    <t>三级舞美设计师</t>
  </si>
  <si>
    <t>舞美设计员</t>
  </si>
  <si>
    <t>主任舞台技师</t>
  </si>
  <si>
    <t>舞台技师</t>
  </si>
  <si>
    <t>舞台技术员</t>
  </si>
  <si>
    <t>主治（主管）医师</t>
  </si>
  <si>
    <t>高级审计师</t>
  </si>
  <si>
    <t>审计师</t>
  </si>
  <si>
    <t>助理审计师</t>
  </si>
  <si>
    <t>审计员</t>
  </si>
  <si>
    <t>一级</t>
  </si>
  <si>
    <t>五级</t>
  </si>
  <si>
    <t>八级</t>
  </si>
  <si>
    <t>十一级</t>
  </si>
  <si>
    <t>十三级</t>
  </si>
  <si>
    <t>九级</t>
  </si>
  <si>
    <t>十级</t>
  </si>
  <si>
    <t>二级</t>
  </si>
  <si>
    <t>六级</t>
  </si>
  <si>
    <t>十二级</t>
  </si>
  <si>
    <t>三级</t>
  </si>
  <si>
    <t>七级</t>
  </si>
  <si>
    <t>四级</t>
  </si>
  <si>
    <t>研究馆员四级岗位</t>
  </si>
  <si>
    <t>研究员四级岗位</t>
  </si>
  <si>
    <t>编审四级岗位</t>
  </si>
  <si>
    <t>主任医（药、护、技）师三级岗位</t>
  </si>
  <si>
    <t>高级工程师三级岗位</t>
  </si>
  <si>
    <t>高级实验师三级岗位</t>
  </si>
  <si>
    <t>高级会计师三级岗位</t>
  </si>
  <si>
    <t>幼儿园高级教师三级岗位</t>
  </si>
  <si>
    <t>三级职员</t>
  </si>
  <si>
    <t>教授四级岗位</t>
  </si>
  <si>
    <t>工勤技能一级岗位</t>
  </si>
  <si>
    <t>优秀</t>
  </si>
  <si>
    <t>教学为主型</t>
  </si>
  <si>
    <t>高级经济师三级岗位</t>
  </si>
  <si>
    <t>译审四级岗位</t>
  </si>
  <si>
    <t>高级统计师三级岗位</t>
  </si>
  <si>
    <t>高级审计师三级岗位</t>
  </si>
  <si>
    <t>副研究馆员三级岗位</t>
  </si>
  <si>
    <t>副研究员三级岗位</t>
  </si>
  <si>
    <t>副编审三级岗位</t>
  </si>
  <si>
    <t>副主任医（药、护、技）师三级岗位</t>
  </si>
  <si>
    <t>工程师三级岗位</t>
  </si>
  <si>
    <t>实验师三级岗位</t>
  </si>
  <si>
    <t>会计师三级岗位</t>
  </si>
  <si>
    <t>幼儿园一级教师二级岗位</t>
  </si>
  <si>
    <t>四级职员</t>
  </si>
  <si>
    <t>副教授三级岗位</t>
  </si>
  <si>
    <t>工勤技能二级岗位</t>
  </si>
  <si>
    <t>良好</t>
  </si>
  <si>
    <t>教学科研型</t>
  </si>
  <si>
    <t>经济师三级岗位</t>
  </si>
  <si>
    <t>副译审三级岗位</t>
  </si>
  <si>
    <t>统计师三级岗位</t>
  </si>
  <si>
    <t>审计师三级岗位</t>
  </si>
  <si>
    <t>馆员三级岗位</t>
  </si>
  <si>
    <t>助理研究员三级岗位</t>
  </si>
  <si>
    <t>编辑三级岗位</t>
  </si>
  <si>
    <t>主治（主管）医（药、护、技）师三级岗位</t>
  </si>
  <si>
    <t>助理工程师二级岗位</t>
  </si>
  <si>
    <t>助理实验师二级岗位</t>
  </si>
  <si>
    <t>助理会计师二级岗位</t>
  </si>
  <si>
    <t>幼儿园二级教师岗位</t>
  </si>
  <si>
    <t>五级职员</t>
  </si>
  <si>
    <t>讲师三级岗位</t>
  </si>
  <si>
    <t>工勤技能三级岗位</t>
  </si>
  <si>
    <t>一般</t>
  </si>
  <si>
    <t>助理经济师二级岗位</t>
  </si>
  <si>
    <t>翻译三级岗位</t>
  </si>
  <si>
    <t>助理统计师二级岗位</t>
  </si>
  <si>
    <t>助理审计师二级岗位</t>
  </si>
  <si>
    <t>助理馆员二级岗位</t>
  </si>
  <si>
    <t>研究实习员二级岗位</t>
  </si>
  <si>
    <t>助理编辑二级岗位</t>
  </si>
  <si>
    <t>医（药、护、技）师二级岗位</t>
  </si>
  <si>
    <t>幼儿园三级教师岗位</t>
  </si>
  <si>
    <t>六级职员</t>
  </si>
  <si>
    <t>助教二级岗位</t>
  </si>
  <si>
    <t>工勤技能四级岗位</t>
  </si>
  <si>
    <t>较差</t>
  </si>
  <si>
    <t>助理翻译二级</t>
  </si>
  <si>
    <t>七级职员</t>
  </si>
  <si>
    <t>工勤技能五级岗位</t>
  </si>
  <si>
    <t>八级职员</t>
  </si>
  <si>
    <t>九级职员</t>
  </si>
  <si>
    <t>十级职员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</si>
</sst>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[DBNum1][$-804]yyyy&quot;年&quot;m&quot;月&quot;d&quot;日&quot;;@"/>
    <numFmt numFmtId="178" formatCode="yyyy/m"/>
    <numFmt numFmtId="179" formatCode="yyyy&quot;年&quot;m&quot;月&quot;;@"/>
    <numFmt numFmtId="180" formatCode="[$-F800]dddd\,\ mmmm\ dd\,\ yyyy"/>
    <numFmt numFmtId="181" formatCode="0_ "/>
    <numFmt numFmtId="182" formatCode="[DBNum1][$-804]yyyy&quot;年&quot;m&quot;月&quot;;@"/>
    <numFmt numFmtId="183" formatCode="0.0_ "/>
  </numFmts>
  <fonts count="63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b/>
      <sz val="18"/>
      <name val="宋体"/>
      <charset val="134"/>
    </font>
    <font>
      <sz val="9"/>
      <name val="Times New Roman"/>
      <charset val="134"/>
    </font>
    <font>
      <sz val="14"/>
      <name val="宋体"/>
      <charset val="134"/>
    </font>
    <font>
      <b/>
      <sz val="18"/>
      <name val="新宋体"/>
      <charset val="134"/>
    </font>
    <font>
      <b/>
      <sz val="12"/>
      <name val="楷体_GB2312"/>
      <charset val="134"/>
    </font>
    <font>
      <b/>
      <sz val="10"/>
      <name val="楷体_GB2312"/>
      <charset val="134"/>
    </font>
    <font>
      <b/>
      <sz val="9"/>
      <name val="楷体_GB2312"/>
      <charset val="134"/>
    </font>
    <font>
      <sz val="12"/>
      <name val="宋体"/>
      <charset val="134"/>
      <scheme val="minor"/>
    </font>
    <font>
      <sz val="24"/>
      <name val="华文中宋"/>
      <charset val="134"/>
    </font>
    <font>
      <sz val="15"/>
      <name val="宋体"/>
      <charset val="134"/>
    </font>
    <font>
      <b/>
      <sz val="14"/>
      <name val="楷体_GB2312"/>
      <charset val="134"/>
    </font>
    <font>
      <sz val="14"/>
      <name val="华文中宋"/>
      <charset val="134"/>
    </font>
    <font>
      <b/>
      <sz val="15"/>
      <name val="仿宋_GB2312"/>
      <charset val="134"/>
    </font>
    <font>
      <sz val="12"/>
      <name val="仿宋_GB2312"/>
      <charset val="134"/>
    </font>
    <font>
      <b/>
      <sz val="10.5"/>
      <name val="楷体_GB2312"/>
      <charset val="134"/>
    </font>
    <font>
      <sz val="10.5"/>
      <name val="宋体"/>
      <charset val="134"/>
      <scheme val="minor"/>
    </font>
    <font>
      <sz val="10.5"/>
      <name val="Times New Roman"/>
      <charset val="134"/>
    </font>
    <font>
      <b/>
      <sz val="10.5"/>
      <name val="仿宋_GB2312"/>
      <charset val="134"/>
    </font>
    <font>
      <sz val="10"/>
      <name val="仿宋_GB2312"/>
      <charset val="134"/>
    </font>
    <font>
      <sz val="10"/>
      <name val="楷体_GB2312"/>
      <charset val="134"/>
    </font>
    <font>
      <b/>
      <sz val="8"/>
      <name val="楷体_GB2312"/>
      <charset val="134"/>
    </font>
    <font>
      <sz val="10"/>
      <name val="Times New Roman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8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6" fillId="17" borderId="19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3" borderId="17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7" borderId="2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1" fillId="32" borderId="25" applyNumberFormat="0" applyAlignment="0" applyProtection="0">
      <alignment vertical="center"/>
    </xf>
    <xf numFmtId="0" fontId="45" fillId="32" borderId="19" applyNumberFormat="0" applyAlignment="0" applyProtection="0">
      <alignment vertical="center"/>
    </xf>
    <xf numFmtId="0" fontId="47" fillId="34" borderId="23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/>
    <xf numFmtId="0" fontId="29" fillId="2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3" borderId="17" applyNumberFormat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53" fillId="44" borderId="27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/>
    <xf numFmtId="0" fontId="26" fillId="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14" fontId="0" fillId="0" borderId="0">
      <alignment vertical="center"/>
    </xf>
    <xf numFmtId="14" fontId="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3" fillId="44" borderId="2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62" fillId="46" borderId="17" applyNumberFormat="0" applyAlignment="0" applyProtection="0">
      <alignment vertical="center"/>
    </xf>
    <xf numFmtId="0" fontId="62" fillId="46" borderId="17" applyNumberFormat="0" applyAlignment="0" applyProtection="0">
      <alignment vertical="center"/>
    </xf>
    <xf numFmtId="0" fontId="0" fillId="53" borderId="32" applyNumberFormat="0" applyFont="0" applyAlignment="0" applyProtection="0">
      <alignment vertical="center"/>
    </xf>
    <xf numFmtId="0" fontId="0" fillId="53" borderId="32" applyNumberFormat="0" applyFont="0" applyAlignment="0" applyProtection="0">
      <alignment vertical="center"/>
    </xf>
  </cellStyleXfs>
  <cellXfs count="394">
    <xf numFmtId="0" fontId="0" fillId="0" borderId="0" xfId="0">
      <alignment vertical="center"/>
    </xf>
    <xf numFmtId="0" fontId="1" fillId="0" borderId="0" xfId="0" applyFont="1">
      <alignment vertical="center"/>
    </xf>
    <xf numFmtId="14" fontId="2" fillId="0" borderId="0" xfId="111" applyFont="1" applyFill="1" applyBorder="1" applyAlignment="1">
      <alignment horizontal="left" vertical="center" wrapText="1"/>
    </xf>
    <xf numFmtId="14" fontId="2" fillId="0" borderId="0" xfId="111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0" xfId="0" applyAlignment="1"/>
    <xf numFmtId="14" fontId="1" fillId="0" borderId="0" xfId="111" applyFont="1" applyFill="1" applyBorder="1" applyAlignment="1">
      <alignment horizontal="left" vertical="center" wrapText="1"/>
    </xf>
    <xf numFmtId="14" fontId="0" fillId="0" borderId="0" xfId="111" applyFill="1" applyBorder="1">
      <alignment vertical="center"/>
    </xf>
    <xf numFmtId="0" fontId="3" fillId="0" borderId="0" xfId="0" applyFont="1" applyAlignment="1">
      <alignment horizontal="justify" vertical="center"/>
    </xf>
    <xf numFmtId="14" fontId="0" fillId="0" borderId="0" xfId="111" applyFont="1" applyAlignment="1">
      <alignment vertical="center" wrapText="1"/>
    </xf>
    <xf numFmtId="14" fontId="0" fillId="0" borderId="0" xfId="111" applyAlignment="1">
      <alignment vertical="center" wrapText="1"/>
    </xf>
    <xf numFmtId="0" fontId="0" fillId="0" borderId="0" xfId="110">
      <alignment vertical="center"/>
    </xf>
    <xf numFmtId="14" fontId="0" fillId="0" borderId="0" xfId="111" applyFont="1" applyFill="1" applyAlignment="1">
      <alignment vertical="center" wrapText="1"/>
    </xf>
    <xf numFmtId="14" fontId="0" fillId="0" borderId="0" xfId="111" applyFill="1" applyAlignment="1">
      <alignment vertical="center" wrapText="1"/>
    </xf>
    <xf numFmtId="14" fontId="0" fillId="0" borderId="0" xfId="112" applyAlignment="1">
      <alignment vertical="center" wrapText="1"/>
    </xf>
    <xf numFmtId="14" fontId="0" fillId="0" borderId="0" xfId="112" applyFont="1" applyAlignment="1">
      <alignment vertical="center" wrapText="1"/>
    </xf>
    <xf numFmtId="49" fontId="0" fillId="0" borderId="0" xfId="0" applyNumberFormat="1">
      <alignment vertical="center"/>
    </xf>
    <xf numFmtId="176" fontId="1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178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14" fontId="2" fillId="0" borderId="1" xfId="0" applyNumberFormat="1" applyFont="1" applyBorder="1" applyAlignment="1" applyProtection="1">
      <alignment horizontal="center" vertical="center" wrapText="1"/>
      <protection hidden="1"/>
    </xf>
    <xf numFmtId="49" fontId="2" fillId="0" borderId="4" xfId="0" applyNumberFormat="1" applyFont="1" applyBorder="1" applyAlignment="1" applyProtection="1">
      <alignment horizontal="center" vertical="center" wrapText="1"/>
      <protection hidden="1"/>
    </xf>
    <xf numFmtId="49" fontId="2" fillId="0" borderId="5" xfId="0" applyNumberFormat="1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12" xfId="0" applyNumberFormat="1" applyFont="1" applyBorder="1" applyAlignment="1" applyProtection="1">
      <alignment horizontal="center" vertical="center" wrapText="1"/>
      <protection hidden="1"/>
    </xf>
    <xf numFmtId="0" fontId="5" fillId="0" borderId="5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NumberFormat="1" applyFont="1" applyBorder="1" applyAlignment="1" applyProtection="1">
      <alignment horizontal="left" vertical="center" wrapText="1"/>
      <protection hidden="1"/>
    </xf>
    <xf numFmtId="0" fontId="6" fillId="0" borderId="0" xfId="0" applyFont="1" applyProtection="1">
      <alignment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left"/>
      <protection hidden="1"/>
    </xf>
    <xf numFmtId="0" fontId="8" fillId="0" borderId="11" xfId="0" applyFont="1" applyBorder="1" applyAlignment="1" applyProtection="1">
      <alignment horizontal="left" wrapText="1"/>
      <protection hidden="1"/>
    </xf>
    <xf numFmtId="49" fontId="0" fillId="0" borderId="1" xfId="0" applyNumberFormat="1" applyBorder="1" applyAlignment="1" applyProtection="1">
      <alignment horizontal="center" vertical="center" wrapText="1"/>
      <protection hidden="1"/>
    </xf>
    <xf numFmtId="0" fontId="8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NumberFormat="1" applyFont="1" applyBorder="1" applyAlignment="1" applyProtection="1">
      <alignment horizontal="center" vertical="center"/>
      <protection hidden="1"/>
    </xf>
    <xf numFmtId="49" fontId="0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4" xfId="0" applyNumberFormat="1" applyFont="1" applyBorder="1" applyAlignment="1" applyProtection="1">
      <alignment horizontal="center" vertical="center" wrapText="1"/>
      <protection hidden="1"/>
    </xf>
    <xf numFmtId="0" fontId="8" fillId="0" borderId="12" xfId="0" applyNumberFormat="1" applyFont="1" applyBorder="1" applyAlignment="1" applyProtection="1">
      <alignment horizontal="center" vertical="center" wrapText="1"/>
      <protection hidden="1"/>
    </xf>
    <xf numFmtId="0" fontId="8" fillId="0" borderId="5" xfId="0" applyNumberFormat="1" applyFont="1" applyBorder="1" applyAlignment="1" applyProtection="1">
      <alignment horizontal="center" vertical="center" wrapText="1"/>
      <protection hidden="1"/>
    </xf>
    <xf numFmtId="49" fontId="0" fillId="0" borderId="4" xfId="0" applyNumberFormat="1" applyFont="1" applyBorder="1" applyAlignment="1" applyProtection="1">
      <alignment horizontal="center" vertical="center" wrapText="1"/>
      <protection hidden="1"/>
    </xf>
    <xf numFmtId="49" fontId="0" fillId="0" borderId="5" xfId="0" applyNumberFormat="1" applyBorder="1" applyAlignment="1" applyProtection="1">
      <alignment horizontal="center" vertical="center" wrapText="1"/>
      <protection hidden="1"/>
    </xf>
    <xf numFmtId="49" fontId="8" fillId="0" borderId="1" xfId="0" applyNumberFormat="1" applyFont="1" applyBorder="1" applyAlignment="1" applyProtection="1">
      <alignment vertical="center" shrinkToFit="1"/>
      <protection hidden="1"/>
    </xf>
    <xf numFmtId="49" fontId="8" fillId="0" borderId="1" xfId="0" applyNumberFormat="1" applyFont="1" applyBorder="1" applyAlignment="1" applyProtection="1">
      <alignment horizontal="center" vertical="center" shrinkToFit="1"/>
      <protection hidden="1"/>
    </xf>
    <xf numFmtId="49" fontId="8" fillId="0" borderId="6" xfId="0" applyNumberFormat="1" applyFont="1" applyBorder="1" applyAlignment="1" applyProtection="1">
      <alignment horizontal="center" vertical="center" wrapText="1"/>
      <protection hidden="1"/>
    </xf>
    <xf numFmtId="49" fontId="8" fillId="0" borderId="7" xfId="0" applyNumberFormat="1" applyFont="1" applyBorder="1" applyAlignment="1" applyProtection="1">
      <alignment horizontal="center" vertical="center" wrapText="1"/>
      <protection hidden="1"/>
    </xf>
    <xf numFmtId="49" fontId="8" fillId="0" borderId="8" xfId="0" applyNumberFormat="1" applyFont="1" applyBorder="1" applyAlignment="1" applyProtection="1">
      <alignment horizontal="center" vertical="center" wrapText="1"/>
      <protection hidden="1"/>
    </xf>
    <xf numFmtId="49" fontId="8" fillId="0" borderId="9" xfId="0" applyNumberFormat="1" applyFont="1" applyBorder="1" applyAlignment="1" applyProtection="1">
      <alignment horizontal="center" vertical="center" wrapText="1"/>
      <protection hidden="1"/>
    </xf>
    <xf numFmtId="49" fontId="0" fillId="0" borderId="12" xfId="0" applyNumberFormat="1" applyFont="1" applyBorder="1" applyAlignment="1" applyProtection="1">
      <alignment horizontal="center" vertical="center" wrapText="1"/>
      <protection hidden="1"/>
    </xf>
    <xf numFmtId="49" fontId="0" fillId="0" borderId="5" xfId="0" applyNumberFormat="1" applyFont="1" applyBorder="1" applyAlignment="1" applyProtection="1">
      <alignment horizontal="center" vertical="center" wrapText="1"/>
      <protection hidden="1"/>
    </xf>
    <xf numFmtId="0" fontId="9" fillId="0" borderId="4" xfId="0" applyNumberFormat="1" applyFont="1" applyBorder="1" applyAlignment="1" applyProtection="1">
      <alignment horizontal="left" vertical="center" wrapText="1"/>
      <protection hidden="1"/>
    </xf>
    <xf numFmtId="0" fontId="9" fillId="0" borderId="12" xfId="0" applyNumberFormat="1" applyFont="1" applyBorder="1" applyAlignment="1" applyProtection="1">
      <alignment horizontal="left" vertical="center" wrapText="1"/>
      <protection hidden="1"/>
    </xf>
    <xf numFmtId="0" fontId="9" fillId="0" borderId="10" xfId="0" applyNumberFormat="1" applyFont="1" applyBorder="1" applyAlignment="1" applyProtection="1">
      <alignment horizontal="left" vertical="center" wrapText="1"/>
      <protection hidden="1"/>
    </xf>
    <xf numFmtId="49" fontId="0" fillId="0" borderId="6" xfId="0" applyNumberFormat="1" applyBorder="1" applyAlignment="1" applyProtection="1">
      <alignment horizontal="center" vertical="center" wrapText="1"/>
      <protection hidden="1"/>
    </xf>
    <xf numFmtId="49" fontId="9" fillId="0" borderId="6" xfId="0" applyNumberFormat="1" applyFont="1" applyBorder="1" applyAlignment="1" applyProtection="1">
      <alignment horizontal="center" vertical="center" shrinkToFit="1"/>
      <protection hidden="1"/>
    </xf>
    <xf numFmtId="49" fontId="9" fillId="0" borderId="10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NumberFormat="1" applyFont="1" applyBorder="1" applyAlignment="1" applyProtection="1">
      <alignment horizontal="left" vertical="center" wrapText="1"/>
      <protection hidden="1"/>
    </xf>
    <xf numFmtId="49" fontId="0" fillId="0" borderId="13" xfId="0" applyNumberFormat="1" applyBorder="1" applyAlignment="1" applyProtection="1">
      <alignment horizontal="center" vertical="center" wrapText="1"/>
      <protection hidden="1"/>
    </xf>
    <xf numFmtId="49" fontId="9" fillId="0" borderId="13" xfId="0" applyNumberFormat="1" applyFont="1" applyBorder="1" applyAlignment="1" applyProtection="1">
      <alignment horizontal="center" vertical="center" shrinkToFit="1"/>
      <protection hidden="1"/>
    </xf>
    <xf numFmtId="49" fontId="9" fillId="0" borderId="0" xfId="0" applyNumberFormat="1" applyFont="1" applyBorder="1" applyAlignment="1" applyProtection="1">
      <alignment horizontal="center" vertical="center" shrinkToFit="1"/>
      <protection hidden="1"/>
    </xf>
    <xf numFmtId="0" fontId="9" fillId="0" borderId="13" xfId="0" applyNumberFormat="1" applyFont="1" applyBorder="1" applyAlignment="1" applyProtection="1">
      <alignment horizontal="left" vertical="center" wrapText="1"/>
      <protection hidden="1"/>
    </xf>
    <xf numFmtId="0" fontId="9" fillId="0" borderId="0" xfId="0" applyNumberFormat="1" applyFont="1" applyBorder="1" applyAlignment="1" applyProtection="1">
      <alignment horizontal="left" vertical="center" wrapText="1"/>
      <protection hidden="1"/>
    </xf>
    <xf numFmtId="0" fontId="9" fillId="0" borderId="8" xfId="0" applyNumberFormat="1" applyFont="1" applyBorder="1" applyAlignment="1" applyProtection="1">
      <alignment horizontal="left" vertical="center" wrapText="1"/>
      <protection hidden="1"/>
    </xf>
    <xf numFmtId="0" fontId="9" fillId="0" borderId="11" xfId="0" applyNumberFormat="1" applyFont="1" applyBorder="1" applyAlignment="1" applyProtection="1">
      <alignment horizontal="left" vertical="center" wrapText="1"/>
      <protection hidden="1"/>
    </xf>
    <xf numFmtId="49" fontId="0" fillId="0" borderId="2" xfId="0" applyNumberFormat="1" applyBorder="1" applyAlignment="1" applyProtection="1">
      <alignment horizontal="center" vertical="center" wrapText="1"/>
      <protection hidden="1"/>
    </xf>
    <xf numFmtId="49" fontId="9" fillId="0" borderId="6" xfId="0" applyNumberFormat="1" applyFont="1" applyBorder="1" applyAlignment="1" applyProtection="1">
      <alignment horizontal="left" vertical="center" wrapText="1" shrinkToFit="1"/>
      <protection hidden="1"/>
    </xf>
    <xf numFmtId="49" fontId="9" fillId="0" borderId="10" xfId="0" applyNumberFormat="1" applyFont="1" applyBorder="1" applyAlignment="1" applyProtection="1">
      <alignment horizontal="left" vertical="center" wrapText="1" shrinkToFit="1"/>
      <protection hidden="1"/>
    </xf>
    <xf numFmtId="49" fontId="9" fillId="0" borderId="0" xfId="0" applyNumberFormat="1" applyFont="1" applyBorder="1" applyAlignment="1" applyProtection="1">
      <alignment horizontal="left" vertical="center" wrapText="1" shrinkToFit="1"/>
      <protection hidden="1"/>
    </xf>
    <xf numFmtId="49" fontId="9" fillId="0" borderId="14" xfId="0" applyNumberFormat="1" applyFont="1" applyBorder="1" applyAlignment="1" applyProtection="1">
      <alignment horizontal="left" vertical="center" wrapText="1" shrinkToFit="1"/>
      <protection hidden="1"/>
    </xf>
    <xf numFmtId="49" fontId="0" fillId="0" borderId="15" xfId="0" applyNumberFormat="1" applyBorder="1" applyAlignment="1" applyProtection="1">
      <alignment horizontal="center" vertical="center" wrapText="1"/>
      <protection hidden="1"/>
    </xf>
    <xf numFmtId="49" fontId="9" fillId="0" borderId="13" xfId="0" applyNumberFormat="1" applyFont="1" applyBorder="1" applyAlignment="1" applyProtection="1">
      <alignment horizontal="left" vertical="center" wrapText="1" shrinkToFit="1"/>
      <protection hidden="1"/>
    </xf>
    <xf numFmtId="49" fontId="0" fillId="0" borderId="3" xfId="0" applyNumberFormat="1" applyBorder="1" applyAlignment="1" applyProtection="1">
      <alignment horizontal="center" vertical="center" wrapText="1"/>
      <protection hidden="1"/>
    </xf>
    <xf numFmtId="49" fontId="9" fillId="0" borderId="13" xfId="0" applyNumberFormat="1" applyFont="1" applyBorder="1" applyAlignment="1" applyProtection="1">
      <alignment horizontal="center" vertical="center" wrapText="1" shrinkToFit="1"/>
      <protection hidden="1"/>
    </xf>
    <xf numFmtId="49" fontId="9" fillId="0" borderId="0" xfId="0" applyNumberFormat="1" applyFont="1" applyBorder="1" applyAlignment="1" applyProtection="1">
      <alignment horizontal="center" vertical="center" wrapText="1" shrinkToFit="1"/>
      <protection hidden="1"/>
    </xf>
    <xf numFmtId="49" fontId="9" fillId="0" borderId="14" xfId="0" applyNumberFormat="1" applyFont="1" applyBorder="1" applyAlignment="1" applyProtection="1">
      <alignment horizontal="center" vertical="center" wrapText="1" shrinkToFit="1"/>
      <protection hidden="1"/>
    </xf>
    <xf numFmtId="49" fontId="0" fillId="0" borderId="6" xfId="0" applyNumberFormat="1" applyFont="1" applyBorder="1" applyAlignment="1" applyProtection="1">
      <alignment horizontal="center" vertical="center" wrapText="1"/>
      <protection hidden="1"/>
    </xf>
    <xf numFmtId="0" fontId="9" fillId="0" borderId="6" xfId="0" applyNumberFormat="1" applyFont="1" applyBorder="1" applyAlignment="1" applyProtection="1">
      <alignment horizontal="left" vertical="center" wrapText="1" shrinkToFit="1"/>
      <protection hidden="1"/>
    </xf>
    <xf numFmtId="0" fontId="9" fillId="0" borderId="10" xfId="0" applyNumberFormat="1" applyFont="1" applyBorder="1" applyAlignment="1" applyProtection="1">
      <alignment horizontal="left" vertical="center" wrapText="1" shrinkToFit="1"/>
      <protection hidden="1"/>
    </xf>
    <xf numFmtId="0" fontId="9" fillId="0" borderId="13" xfId="0" applyNumberFormat="1" applyFont="1" applyBorder="1" applyAlignment="1" applyProtection="1">
      <alignment horizontal="left" vertical="center" wrapText="1" shrinkToFit="1"/>
      <protection hidden="1"/>
    </xf>
    <xf numFmtId="0" fontId="9" fillId="0" borderId="0" xfId="0" applyNumberFormat="1" applyFont="1" applyBorder="1" applyAlignment="1" applyProtection="1">
      <alignment horizontal="left" vertical="center" wrapText="1" shrinkToFit="1"/>
      <protection hidden="1"/>
    </xf>
    <xf numFmtId="49" fontId="0" fillId="0" borderId="8" xfId="0" applyNumberFormat="1" applyBorder="1" applyAlignment="1" applyProtection="1">
      <alignment horizontal="center" vertical="center" wrapText="1"/>
      <protection hidden="1"/>
    </xf>
    <xf numFmtId="0" fontId="10" fillId="0" borderId="6" xfId="0" applyNumberFormat="1" applyFont="1" applyBorder="1" applyAlignment="1" applyProtection="1">
      <alignment horizontal="left" vertical="center" wrapText="1"/>
      <protection hidden="1"/>
    </xf>
    <xf numFmtId="0" fontId="10" fillId="0" borderId="10" xfId="0" applyNumberFormat="1" applyFont="1" applyBorder="1" applyAlignment="1" applyProtection="1">
      <alignment horizontal="left" vertical="center" wrapText="1"/>
      <protection hidden="1"/>
    </xf>
    <xf numFmtId="0" fontId="10" fillId="0" borderId="13" xfId="0" applyNumberFormat="1" applyFont="1" applyBorder="1" applyAlignment="1" applyProtection="1">
      <alignment horizontal="left" vertical="center" wrapText="1"/>
      <protection hidden="1"/>
    </xf>
    <xf numFmtId="0" fontId="10" fillId="0" borderId="0" xfId="0" applyNumberFormat="1" applyFont="1" applyBorder="1" applyAlignment="1" applyProtection="1">
      <alignment horizontal="left" vertical="center" wrapText="1"/>
      <protection hidden="1"/>
    </xf>
    <xf numFmtId="0" fontId="10" fillId="0" borderId="8" xfId="0" applyNumberFormat="1" applyFont="1" applyBorder="1" applyAlignment="1" applyProtection="1">
      <alignment horizontal="left" vertical="center" wrapText="1"/>
      <protection hidden="1"/>
    </xf>
    <xf numFmtId="0" fontId="10" fillId="0" borderId="11" xfId="0" applyNumberFormat="1" applyFont="1" applyBorder="1" applyAlignment="1" applyProtection="1">
      <alignment horizontal="left" vertical="center" wrapText="1"/>
      <protection hidden="1"/>
    </xf>
    <xf numFmtId="0" fontId="10" fillId="0" borderId="0" xfId="0" applyNumberFormat="1" applyFont="1" applyBorder="1" applyAlignment="1" applyProtection="1">
      <alignment horizontal="left" vertical="top" wrapText="1"/>
      <protection hidden="1"/>
    </xf>
    <xf numFmtId="0" fontId="6" fillId="0" borderId="11" xfId="0" applyFont="1" applyBorder="1" applyAlignment="1" applyProtection="1">
      <alignment horizontal="right" wrapText="1" shrinkToFit="1"/>
      <protection hidden="1"/>
    </xf>
    <xf numFmtId="179" fontId="8" fillId="0" borderId="11" xfId="0" applyNumberFormat="1" applyFont="1" applyBorder="1" applyAlignment="1" applyProtection="1">
      <alignment horizontal="left" wrapText="1"/>
      <protection locked="0" hidden="1"/>
    </xf>
    <xf numFmtId="179" fontId="8" fillId="0" borderId="4" xfId="0" applyNumberFormat="1" applyFont="1" applyBorder="1" applyAlignment="1" applyProtection="1">
      <alignment horizontal="center" vertical="center" wrapText="1"/>
      <protection hidden="1"/>
    </xf>
    <xf numFmtId="179" fontId="8" fillId="0" borderId="5" xfId="0" applyNumberFormat="1" applyFont="1" applyBorder="1" applyAlignment="1" applyProtection="1">
      <alignment horizontal="center" vertical="center" wrapText="1"/>
      <protection hidden="1"/>
    </xf>
    <xf numFmtId="49" fontId="0" fillId="0" borderId="4" xfId="0" applyNumberFormat="1" applyBorder="1" applyAlignment="1" applyProtection="1">
      <alignment horizontal="center" vertical="center" wrapText="1"/>
      <protection hidden="1"/>
    </xf>
    <xf numFmtId="49" fontId="0" fillId="0" borderId="12" xfId="0" applyNumberFormat="1" applyBorder="1" applyAlignment="1" applyProtection="1">
      <alignment horizontal="center" vertical="center" wrapText="1"/>
      <protection hidden="1"/>
    </xf>
    <xf numFmtId="49" fontId="8" fillId="0" borderId="4" xfId="0" applyNumberFormat="1" applyFont="1" applyBorder="1" applyAlignment="1" applyProtection="1">
      <alignment horizontal="center" vertical="center" wrapText="1"/>
      <protection hidden="1"/>
    </xf>
    <xf numFmtId="49" fontId="8" fillId="0" borderId="12" xfId="0" applyNumberFormat="1" applyFont="1" applyBorder="1" applyAlignment="1" applyProtection="1">
      <alignment horizontal="center" vertical="center" wrapText="1"/>
      <protection hidden="1"/>
    </xf>
    <xf numFmtId="180" fontId="8" fillId="0" borderId="4" xfId="0" applyNumberFormat="1" applyFont="1" applyBorder="1" applyAlignment="1" applyProtection="1">
      <alignment horizontal="center" vertical="center" wrapText="1"/>
      <protection hidden="1"/>
    </xf>
    <xf numFmtId="180" fontId="8" fillId="0" borderId="12" xfId="0" applyNumberFormat="1" applyFont="1" applyBorder="1" applyAlignment="1" applyProtection="1">
      <alignment horizontal="center" vertical="center" wrapText="1"/>
      <protection hidden="1"/>
    </xf>
    <xf numFmtId="180" fontId="8" fillId="0" borderId="5" xfId="0" applyNumberFormat="1" applyFont="1" applyBorder="1" applyAlignment="1" applyProtection="1">
      <alignment horizontal="center" vertical="center" wrapText="1"/>
      <protection hidden="1"/>
    </xf>
    <xf numFmtId="49" fontId="8" fillId="0" borderId="4" xfId="0" applyNumberFormat="1" applyFont="1" applyBorder="1" applyAlignment="1" applyProtection="1">
      <alignment horizontal="center" vertical="center" shrinkToFit="1"/>
      <protection hidden="1"/>
    </xf>
    <xf numFmtId="49" fontId="8" fillId="0" borderId="12" xfId="0" applyNumberFormat="1" applyFont="1" applyBorder="1" applyAlignment="1" applyProtection="1">
      <alignment horizontal="center" vertical="center" shrinkToFit="1"/>
      <protection hidden="1"/>
    </xf>
    <xf numFmtId="49" fontId="8" fillId="0" borderId="5" xfId="0" applyNumberFormat="1" applyFont="1" applyBorder="1" applyAlignment="1" applyProtection="1">
      <alignment horizontal="center" vertical="center" shrinkToFit="1"/>
      <protection hidden="1"/>
    </xf>
    <xf numFmtId="49" fontId="8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2" xfId="0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3" xfId="0" applyNumberFormat="1" applyFont="1" applyBorder="1" applyAlignment="1" applyProtection="1">
      <alignment horizontal="center"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 wrapText="1"/>
      <protection hidden="1"/>
    </xf>
    <xf numFmtId="0" fontId="9" fillId="0" borderId="5" xfId="0" applyNumberFormat="1" applyFont="1" applyBorder="1" applyAlignment="1" applyProtection="1">
      <alignment horizontal="left" vertical="center" wrapText="1"/>
      <protection hidden="1"/>
    </xf>
    <xf numFmtId="0" fontId="9" fillId="0" borderId="7" xfId="0" applyNumberFormat="1" applyFont="1" applyBorder="1" applyAlignment="1" applyProtection="1">
      <alignment horizontal="left" vertical="center" wrapText="1"/>
      <protection hidden="1"/>
    </xf>
    <xf numFmtId="49" fontId="11" fillId="0" borderId="10" xfId="0" applyNumberFormat="1" applyFont="1" applyBorder="1" applyAlignment="1" applyProtection="1">
      <alignment horizontal="center" vertical="center" wrapText="1"/>
      <protection hidden="1"/>
    </xf>
    <xf numFmtId="0" fontId="9" fillId="0" borderId="6" xfId="0" applyNumberFormat="1" applyFont="1" applyBorder="1" applyAlignment="1" applyProtection="1">
      <alignment horizontal="center" vertical="center" wrapText="1"/>
      <protection hidden="1"/>
    </xf>
    <xf numFmtId="0" fontId="9" fillId="0" borderId="10" xfId="0" applyNumberFormat="1" applyFont="1" applyBorder="1" applyAlignment="1" applyProtection="1">
      <alignment horizontal="center" vertical="center" wrapText="1"/>
      <protection hidden="1"/>
    </xf>
    <xf numFmtId="0" fontId="9" fillId="0" borderId="14" xfId="0" applyNumberFormat="1" applyFont="1" applyBorder="1" applyAlignment="1" applyProtection="1">
      <alignment horizontal="left" vertical="center" wrapText="1"/>
      <protection hidden="1"/>
    </xf>
    <xf numFmtId="49" fontId="11" fillId="0" borderId="0" xfId="0" applyNumberFormat="1" applyFont="1" applyBorder="1" applyAlignment="1" applyProtection="1">
      <alignment horizontal="center" vertical="center" wrapText="1"/>
      <protection hidden="1"/>
    </xf>
    <xf numFmtId="0" fontId="9" fillId="0" borderId="13" xfId="0" applyNumberFormat="1" applyFont="1" applyBorder="1" applyAlignment="1" applyProtection="1">
      <alignment horizontal="center" vertical="center" wrapText="1"/>
      <protection hidden="1"/>
    </xf>
    <xf numFmtId="0" fontId="9" fillId="0" borderId="0" xfId="0" applyNumberFormat="1" applyFont="1" applyBorder="1" applyAlignment="1" applyProtection="1">
      <alignment horizontal="center" vertical="center" wrapText="1"/>
      <protection hidden="1"/>
    </xf>
    <xf numFmtId="0" fontId="9" fillId="0" borderId="10" xfId="0" applyNumberFormat="1" applyFont="1" applyBorder="1" applyAlignment="1" applyProtection="1">
      <alignment vertical="center" wrapText="1" shrinkToFit="1"/>
      <protection hidden="1"/>
    </xf>
    <xf numFmtId="0" fontId="9" fillId="0" borderId="0" xfId="0" applyNumberFormat="1" applyFont="1" applyBorder="1" applyAlignment="1" applyProtection="1">
      <alignment vertical="center" wrapText="1" shrinkToFit="1"/>
      <protection hidden="1"/>
    </xf>
    <xf numFmtId="0" fontId="0" fillId="0" borderId="0" xfId="0" applyNumberFormat="1" applyFont="1" applyBorder="1" applyAlignment="1" applyProtection="1">
      <alignment vertical="center" wrapText="1"/>
      <protection hidden="1"/>
    </xf>
    <xf numFmtId="0" fontId="8" fillId="0" borderId="10" xfId="0" applyNumberFormat="1" applyFont="1" applyBorder="1" applyAlignment="1" applyProtection="1">
      <alignment vertical="center" wrapText="1"/>
      <protection hidden="1"/>
    </xf>
    <xf numFmtId="0" fontId="8" fillId="0" borderId="0" xfId="0" applyNumberFormat="1" applyFont="1" applyBorder="1" applyAlignment="1" applyProtection="1">
      <alignment vertical="center" wrapText="1"/>
      <protection hidden="1"/>
    </xf>
    <xf numFmtId="0" fontId="8" fillId="0" borderId="11" xfId="0" applyNumberFormat="1" applyFont="1" applyBorder="1" applyAlignment="1" applyProtection="1">
      <alignment vertical="center" wrapText="1"/>
      <protection hidden="1"/>
    </xf>
    <xf numFmtId="0" fontId="10" fillId="0" borderId="0" xfId="0" applyNumberFormat="1" applyFont="1" applyBorder="1" applyAlignment="1">
      <alignment vertical="center" wrapText="1"/>
    </xf>
    <xf numFmtId="0" fontId="10" fillId="0" borderId="0" xfId="0" applyNumberFormat="1" applyFont="1" applyBorder="1" applyAlignment="1">
      <alignment horizontal="left" vertical="center" wrapText="1"/>
    </xf>
    <xf numFmtId="0" fontId="10" fillId="0" borderId="11" xfId="0" applyNumberFormat="1" applyFont="1" applyBorder="1" applyAlignment="1">
      <alignment horizontal="left" vertical="center" wrapText="1"/>
    </xf>
    <xf numFmtId="0" fontId="0" fillId="0" borderId="0" xfId="0" applyBorder="1" applyProtection="1">
      <alignment vertical="center"/>
      <protection hidden="1"/>
    </xf>
    <xf numFmtId="49" fontId="8" fillId="0" borderId="5" xfId="0" applyNumberFormat="1" applyFont="1" applyBorder="1" applyAlignment="1" applyProtection="1">
      <alignment horizontal="center" vertical="center" wrapText="1"/>
      <protection hidden="1"/>
    </xf>
    <xf numFmtId="0" fontId="10" fillId="0" borderId="7" xfId="0" applyNumberFormat="1" applyFont="1" applyBorder="1" applyAlignment="1" applyProtection="1">
      <alignment horizontal="left" vertical="center" wrapText="1"/>
      <protection hidden="1"/>
    </xf>
    <xf numFmtId="0" fontId="10" fillId="0" borderId="14" xfId="0" applyNumberFormat="1" applyFont="1" applyBorder="1" applyAlignment="1" applyProtection="1">
      <alignment horizontal="left" vertical="center" wrapText="1"/>
      <protection hidden="1"/>
    </xf>
    <xf numFmtId="0" fontId="9" fillId="0" borderId="7" xfId="0" applyNumberFormat="1" applyFont="1" applyBorder="1" applyAlignment="1" applyProtection="1">
      <alignment horizontal="left" vertical="center" wrapText="1" shrinkToFit="1"/>
      <protection hidden="1"/>
    </xf>
    <xf numFmtId="0" fontId="9" fillId="0" borderId="14" xfId="0" applyNumberFormat="1" applyFont="1" applyBorder="1" applyAlignment="1" applyProtection="1">
      <alignment horizontal="left" vertical="center" wrapText="1" shrinkToFit="1"/>
      <protection hidden="1"/>
    </xf>
    <xf numFmtId="0" fontId="10" fillId="0" borderId="9" xfId="0" applyNumberFormat="1" applyFont="1" applyBorder="1" applyAlignment="1" applyProtection="1">
      <alignment horizontal="left" vertical="center" wrapText="1"/>
      <protection hidden="1"/>
    </xf>
    <xf numFmtId="0" fontId="10" fillId="0" borderId="14" xfId="0" applyNumberFormat="1" applyFont="1" applyBorder="1" applyAlignment="1">
      <alignment horizontal="left" vertical="center" wrapText="1"/>
    </xf>
    <xf numFmtId="0" fontId="10" fillId="0" borderId="9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4" fillId="0" borderId="11" xfId="0" applyFont="1" applyBorder="1" applyAlignment="1" applyProtection="1">
      <alignment horizontal="center" vertical="center" shrinkToFit="1"/>
      <protection locked="0" hidden="1"/>
    </xf>
    <xf numFmtId="182" fontId="14" fillId="0" borderId="12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center" wrapText="1"/>
      <protection locked="0" hidden="1"/>
    </xf>
    <xf numFmtId="49" fontId="3" fillId="0" borderId="5" xfId="0" applyNumberFormat="1" applyFont="1" applyBorder="1" applyAlignment="1" applyProtection="1">
      <alignment horizontal="center" vertical="center" wrapText="1"/>
    </xf>
    <xf numFmtId="179" fontId="18" fillId="0" borderId="4" xfId="0" applyNumberFormat="1" applyFont="1" applyBorder="1" applyAlignment="1" applyProtection="1">
      <alignment horizontal="center" vertical="center" wrapText="1"/>
      <protection locked="0" hidden="1"/>
    </xf>
    <xf numFmtId="0" fontId="18" fillId="0" borderId="1" xfId="0" applyNumberFormat="1" applyFont="1" applyBorder="1" applyAlignment="1" applyProtection="1">
      <alignment horizontal="center" vertical="center" wrapText="1"/>
      <protection locked="0" hidden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18" fillId="0" borderId="4" xfId="0" applyNumberFormat="1" applyFont="1" applyBorder="1" applyAlignment="1" applyProtection="1">
      <alignment horizontal="center" vertical="center" wrapText="1"/>
      <protection locked="0" hidden="1"/>
    </xf>
    <xf numFmtId="49" fontId="18" fillId="0" borderId="5" xfId="0" applyNumberFormat="1" applyFont="1" applyBorder="1" applyAlignment="1" applyProtection="1">
      <alignment horizontal="center" vertical="center" wrapText="1"/>
      <protection locked="0" hidden="1"/>
    </xf>
    <xf numFmtId="0" fontId="19" fillId="0" borderId="12" xfId="0" applyFont="1" applyBorder="1" applyAlignment="1" applyProtection="1">
      <alignment horizontal="center" vertical="center" wrapText="1"/>
    </xf>
    <xf numFmtId="14" fontId="18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18" fillId="0" borderId="12" xfId="0" applyNumberFormat="1" applyFont="1" applyBorder="1" applyAlignment="1" applyProtection="1">
      <alignment horizontal="center" vertical="center" wrapText="1"/>
      <protection locked="0" hidden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 applyProtection="1">
      <alignment horizontal="center" vertical="center" shrinkToFit="1"/>
      <protection locked="0" hidden="1"/>
    </xf>
    <xf numFmtId="49" fontId="18" fillId="0" borderId="10" xfId="0" applyNumberFormat="1" applyFont="1" applyBorder="1" applyAlignment="1" applyProtection="1">
      <alignment horizontal="right" vertical="center" shrinkToFit="1"/>
      <protection locked="0" hidden="1"/>
    </xf>
    <xf numFmtId="49" fontId="3" fillId="0" borderId="10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 applyProtection="1">
      <alignment horizontal="left" vertical="center" shrinkToFit="1"/>
      <protection locked="0" hidden="1"/>
    </xf>
    <xf numFmtId="49" fontId="18" fillId="0" borderId="10" xfId="0" applyNumberFormat="1" applyFont="1" applyBorder="1" applyAlignment="1" applyProtection="1">
      <alignment horizontal="center" vertical="center"/>
      <protection locked="0" hidden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 applyProtection="1">
      <alignment horizontal="center" vertical="center" shrinkToFit="1"/>
      <protection locked="0" hidden="1"/>
    </xf>
    <xf numFmtId="49" fontId="18" fillId="0" borderId="8" xfId="0" applyNumberFormat="1" applyFont="1" applyBorder="1" applyAlignment="1" applyProtection="1">
      <alignment horizontal="right" vertical="center" wrapText="1"/>
      <protection locked="0" hidden="1"/>
    </xf>
    <xf numFmtId="49" fontId="18" fillId="0" borderId="11" xfId="0" applyNumberFormat="1" applyFont="1" applyBorder="1" applyAlignment="1" applyProtection="1">
      <alignment horizontal="right" vertical="center" wrapText="1"/>
      <protection locked="0" hidden="1"/>
    </xf>
    <xf numFmtId="49" fontId="3" fillId="0" borderId="11" xfId="0" applyNumberFormat="1" applyFont="1" applyBorder="1" applyAlignment="1">
      <alignment vertical="center"/>
    </xf>
    <xf numFmtId="49" fontId="18" fillId="0" borderId="11" xfId="0" applyNumberFormat="1" applyFont="1" applyBorder="1" applyAlignment="1" applyProtection="1">
      <alignment horizontal="right" vertical="center"/>
      <protection locked="0" hidden="1"/>
    </xf>
    <xf numFmtId="49" fontId="3" fillId="0" borderId="1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 applyProtection="1">
      <alignment horizontal="left" vertical="center" wrapText="1"/>
      <protection locked="0" hidden="1"/>
    </xf>
    <xf numFmtId="49" fontId="18" fillId="0" borderId="12" xfId="0" applyNumberFormat="1" applyFont="1" applyBorder="1" applyAlignment="1" applyProtection="1">
      <alignment horizontal="left" vertical="center" wrapText="1"/>
      <protection locked="0" hidden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center" shrinkToFit="1"/>
      <protection locked="0" hidden="1"/>
    </xf>
    <xf numFmtId="49" fontId="18" fillId="0" borderId="1" xfId="0" applyNumberFormat="1" applyFont="1" applyBorder="1" applyAlignment="1" applyProtection="1">
      <alignment horizontal="left" vertical="center" wrapText="1"/>
      <protection locked="0" hidden="1"/>
    </xf>
    <xf numFmtId="49" fontId="3" fillId="0" borderId="11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 applyProtection="1">
      <alignment horizontal="justify" vertical="center" wrapText="1"/>
      <protection locked="0" hidden="1"/>
    </xf>
    <xf numFmtId="49" fontId="3" fillId="0" borderId="3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 applyProtection="1">
      <alignment horizontal="left" vertical="center" wrapText="1"/>
      <protection locked="0" hidden="1"/>
    </xf>
    <xf numFmtId="49" fontId="18" fillId="0" borderId="5" xfId="0" applyNumberFormat="1" applyFont="1" applyBorder="1" applyAlignment="1" applyProtection="1">
      <alignment horizontal="left" vertical="center" wrapText="1"/>
      <protection locked="0" hidden="1"/>
    </xf>
    <xf numFmtId="49" fontId="21" fillId="0" borderId="4" xfId="0" applyNumberFormat="1" applyFont="1" applyBorder="1" applyAlignment="1" applyProtection="1">
      <alignment horizontal="left" vertical="center" wrapText="1"/>
      <protection locked="0" hidden="1"/>
    </xf>
    <xf numFmtId="49" fontId="21" fillId="0" borderId="12" xfId="0" applyNumberFormat="1" applyFont="1" applyBorder="1" applyAlignment="1" applyProtection="1">
      <alignment horizontal="left" vertical="center" wrapText="1"/>
      <protection locked="0" hidden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shrinkToFit="1"/>
    </xf>
    <xf numFmtId="49" fontId="18" fillId="0" borderId="4" xfId="0" applyNumberFormat="1" applyFont="1" applyBorder="1" applyAlignment="1" applyProtection="1">
      <alignment horizontal="center" vertical="center" shrinkToFit="1"/>
      <protection locked="0" hidden="1"/>
    </xf>
    <xf numFmtId="49" fontId="18" fillId="0" borderId="5" xfId="0" applyNumberFormat="1" applyFont="1" applyBorder="1" applyAlignment="1" applyProtection="1">
      <alignment horizontal="center" vertical="center" shrinkToFit="1"/>
      <protection locked="0" hidden="1"/>
    </xf>
    <xf numFmtId="49" fontId="18" fillId="0" borderId="1" xfId="0" applyNumberFormat="1" applyFont="1" applyBorder="1" applyAlignment="1" applyProtection="1">
      <alignment horizontal="left" vertical="center" wrapText="1" shrinkToFit="1"/>
      <protection locked="0" hidden="1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 applyProtection="1">
      <alignment horizontal="left" vertical="center" wrapText="1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 hidden="1"/>
    </xf>
    <xf numFmtId="49" fontId="3" fillId="0" borderId="6" xfId="0" applyNumberFormat="1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 applyProtection="1">
      <alignment vertical="top" wrapText="1" readingOrder="1"/>
      <protection locked="0" hidden="1"/>
    </xf>
    <xf numFmtId="0" fontId="3" fillId="0" borderId="10" xfId="0" applyNumberFormat="1" applyFont="1" applyBorder="1" applyAlignment="1">
      <alignment vertical="top" wrapText="1" readingOrder="1"/>
    </xf>
    <xf numFmtId="0" fontId="3" fillId="0" borderId="8" xfId="0" applyNumberFormat="1" applyFont="1" applyBorder="1" applyAlignment="1">
      <alignment vertical="top" wrapText="1" readingOrder="1"/>
    </xf>
    <xf numFmtId="0" fontId="3" fillId="0" borderId="11" xfId="0" applyNumberFormat="1" applyFont="1" applyBorder="1" applyAlignment="1">
      <alignment vertical="top" wrapText="1" readingOrder="1"/>
    </xf>
    <xf numFmtId="49" fontId="22" fillId="0" borderId="13" xfId="0" applyNumberFormat="1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 applyProtection="1">
      <alignment horizontal="center" vertical="center" wrapText="1"/>
      <protection locked="0" hidden="1"/>
    </xf>
    <xf numFmtId="49" fontId="9" fillId="0" borderId="13" xfId="0" applyNumberFormat="1" applyFont="1" applyBorder="1" applyAlignment="1">
      <alignment vertical="top" wrapText="1"/>
    </xf>
    <xf numFmtId="49" fontId="9" fillId="0" borderId="0" xfId="0" applyNumberFormat="1" applyFont="1" applyBorder="1" applyAlignment="1">
      <alignment horizontal="center" vertical="top" wrapText="1"/>
    </xf>
    <xf numFmtId="49" fontId="9" fillId="0" borderId="0" xfId="0" applyNumberFormat="1" applyFont="1" applyBorder="1" applyAlignment="1" applyProtection="1">
      <alignment horizontal="center" vertical="center" wrapText="1"/>
      <protection locked="0" hidden="1"/>
    </xf>
    <xf numFmtId="49" fontId="9" fillId="0" borderId="0" xfId="0" applyNumberFormat="1" applyFont="1" applyBorder="1" applyAlignment="1">
      <alignment vertical="top" wrapText="1"/>
    </xf>
    <xf numFmtId="49" fontId="0" fillId="0" borderId="13" xfId="0" applyNumberFormat="1" applyBorder="1">
      <alignment vertical="center"/>
    </xf>
    <xf numFmtId="49" fontId="23" fillId="0" borderId="0" xfId="0" applyNumberFormat="1" applyFont="1" applyBorder="1" applyAlignment="1">
      <alignment horizontal="center" vertical="center"/>
    </xf>
    <xf numFmtId="49" fontId="0" fillId="0" borderId="0" xfId="0" applyNumberFormat="1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8" xfId="0" applyNumberFormat="1" applyBorder="1">
      <alignment vertical="center"/>
    </xf>
    <xf numFmtId="49" fontId="0" fillId="0" borderId="11" xfId="0" applyNumberFormat="1" applyBorder="1">
      <alignment vertical="center"/>
    </xf>
    <xf numFmtId="49" fontId="3" fillId="0" borderId="11" xfId="0" applyNumberFormat="1" applyFont="1" applyBorder="1" applyAlignment="1" applyProtection="1">
      <alignment horizontal="center" vertical="center" wrapText="1"/>
      <protection hidden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1" xfId="0" applyFont="1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14" fillId="0" borderId="0" xfId="0" applyFont="1" applyBorder="1" applyAlignment="1">
      <alignment horizontal="center" vertical="center" shrinkToFit="1"/>
    </xf>
    <xf numFmtId="177" fontId="14" fillId="0" borderId="0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14" xfId="0" applyNumberFormat="1" applyFont="1" applyBorder="1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49" fontId="3" fillId="0" borderId="11" xfId="0" applyNumberFormat="1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 applyProtection="1">
      <alignment horizontal="left" vertical="center" wrapText="1"/>
      <protection locked="0" hidden="1"/>
    </xf>
    <xf numFmtId="49" fontId="18" fillId="0" borderId="1" xfId="0" applyNumberFormat="1" applyFont="1" applyBorder="1" applyAlignment="1" applyProtection="1">
      <alignment vertical="center" wrapText="1"/>
      <protection locked="0" hidden="1"/>
    </xf>
    <xf numFmtId="49" fontId="3" fillId="0" borderId="7" xfId="0" applyNumberFormat="1" applyFont="1" applyBorder="1" applyAlignment="1">
      <alignment horizontal="center" wrapText="1"/>
    </xf>
    <xf numFmtId="49" fontId="3" fillId="0" borderId="14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vertical="top" wrapText="1" readingOrder="1"/>
    </xf>
    <xf numFmtId="0" fontId="3" fillId="0" borderId="9" xfId="0" applyNumberFormat="1" applyFont="1" applyBorder="1" applyAlignment="1">
      <alignment vertical="top" wrapText="1" readingOrder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wrapText="1"/>
    </xf>
    <xf numFmtId="49" fontId="9" fillId="0" borderId="14" xfId="0" applyNumberFormat="1" applyFont="1" applyBorder="1" applyAlignment="1">
      <alignment vertical="top" wrapText="1"/>
    </xf>
    <xf numFmtId="49" fontId="3" fillId="0" borderId="0" xfId="0" applyNumberFormat="1" applyFont="1" applyBorder="1" applyAlignment="1">
      <alignment horizontal="left" wrapText="1"/>
    </xf>
    <xf numFmtId="49" fontId="0" fillId="0" borderId="14" xfId="0" applyNumberFormat="1" applyBorder="1">
      <alignment vertical="center"/>
    </xf>
    <xf numFmtId="49" fontId="0" fillId="0" borderId="9" xfId="0" applyNumberFormat="1" applyBorder="1">
      <alignment vertical="center"/>
    </xf>
    <xf numFmtId="49" fontId="18" fillId="0" borderId="1" xfId="0" applyNumberFormat="1" applyFont="1" applyBorder="1" applyAlignment="1">
      <alignment horizontal="center" vertical="center" wrapText="1"/>
    </xf>
    <xf numFmtId="49" fontId="24" fillId="0" borderId="4" xfId="0" applyNumberFormat="1" applyFont="1" applyFill="1" applyBorder="1" applyAlignment="1" applyProtection="1">
      <alignment horizontal="left" vertical="center" wrapText="1"/>
      <protection locked="0" hidden="1"/>
    </xf>
    <xf numFmtId="49" fontId="24" fillId="0" borderId="12" xfId="0" applyNumberFormat="1" applyFont="1" applyFill="1" applyBorder="1" applyAlignment="1" applyProtection="1">
      <alignment horizontal="left" vertical="center" wrapText="1"/>
      <protection locked="0" hidden="1"/>
    </xf>
    <xf numFmtId="49" fontId="24" fillId="0" borderId="5" xfId="0" applyNumberFormat="1" applyFont="1" applyFill="1" applyBorder="1" applyAlignment="1" applyProtection="1">
      <alignment horizontal="left" vertical="center" wrapText="1"/>
      <protection locked="0" hidden="1"/>
    </xf>
    <xf numFmtId="0" fontId="24" fillId="0" borderId="1" xfId="0" applyFont="1" applyFill="1" applyBorder="1" applyAlignment="1" applyProtection="1">
      <alignment horizontal="center" vertical="center" wrapText="1"/>
      <protection locked="0" hidden="1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 shrinkToFit="1"/>
    </xf>
    <xf numFmtId="49" fontId="10" fillId="0" borderId="4" xfId="0" applyNumberFormat="1" applyFont="1" applyBorder="1" applyAlignment="1" applyProtection="1">
      <alignment horizontal="left" vertical="center" wrapText="1"/>
      <protection locked="0" hidden="1"/>
    </xf>
    <xf numFmtId="49" fontId="10" fillId="0" borderId="12" xfId="0" applyNumberFormat="1" applyFont="1" applyBorder="1" applyAlignment="1" applyProtection="1">
      <alignment horizontal="left" vertical="center" wrapText="1"/>
      <protection locked="0" hidden="1"/>
    </xf>
    <xf numFmtId="49" fontId="10" fillId="0" borderId="4" xfId="0" applyNumberFormat="1" applyFont="1" applyBorder="1" applyAlignment="1" applyProtection="1">
      <alignment horizontal="left" vertical="center" shrinkToFit="1"/>
      <protection locked="0" hidden="1"/>
    </xf>
    <xf numFmtId="49" fontId="10" fillId="0" borderId="5" xfId="0" applyNumberFormat="1" applyFont="1" applyBorder="1" applyAlignment="1" applyProtection="1">
      <alignment horizontal="left" vertical="center" shrinkToFit="1"/>
      <protection locked="0" hidden="1"/>
    </xf>
    <xf numFmtId="0" fontId="24" fillId="0" borderId="1" xfId="0" applyFont="1" applyBorder="1" applyAlignment="1" applyProtection="1">
      <alignment horizontal="center" vertical="center" wrapText="1"/>
      <protection locked="0" hidden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 hidden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49" fontId="10" fillId="0" borderId="1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18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 applyProtection="1">
      <alignment horizontal="center" vertical="center" shrinkToFit="1"/>
      <protection locked="0" hidden="1"/>
    </xf>
    <xf numFmtId="49" fontId="10" fillId="0" borderId="12" xfId="0" applyNumberFormat="1" applyFont="1" applyBorder="1" applyAlignment="1" applyProtection="1">
      <alignment horizontal="center" vertical="center" shrinkToFit="1"/>
      <protection locked="0" hidden="1"/>
    </xf>
    <xf numFmtId="49" fontId="10" fillId="0" borderId="5" xfId="0" applyNumberFormat="1" applyFont="1" applyBorder="1" applyAlignment="1" applyProtection="1">
      <alignment horizontal="center" vertical="center" shrinkToFit="1"/>
      <protection locked="0" hidden="1"/>
    </xf>
    <xf numFmtId="49" fontId="10" fillId="0" borderId="1" xfId="0" applyNumberFormat="1" applyFont="1" applyBorder="1" applyAlignment="1" applyProtection="1">
      <alignment horizontal="center" vertical="center" shrinkToFit="1"/>
      <protection locked="0" hidden="1"/>
    </xf>
    <xf numFmtId="49" fontId="18" fillId="0" borderId="1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 applyProtection="1">
      <alignment horizontal="center" vertical="center" wrapText="1" shrinkToFit="1"/>
      <protection locked="0" hidden="1"/>
    </xf>
    <xf numFmtId="49" fontId="10" fillId="0" borderId="4" xfId="0" applyNumberFormat="1" applyFont="1" applyBorder="1" applyAlignment="1" applyProtection="1">
      <alignment horizontal="left" vertical="center" wrapText="1" shrinkToFit="1"/>
      <protection locked="0" hidden="1"/>
    </xf>
    <xf numFmtId="49" fontId="10" fillId="0" borderId="12" xfId="0" applyNumberFormat="1" applyFont="1" applyBorder="1" applyAlignment="1" applyProtection="1">
      <alignment horizontal="left" vertical="center" wrapText="1" shrinkToFit="1"/>
      <protection locked="0" hidden="1"/>
    </xf>
    <xf numFmtId="49" fontId="10" fillId="0" borderId="5" xfId="0" applyNumberFormat="1" applyFont="1" applyBorder="1" applyAlignment="1" applyProtection="1">
      <alignment horizontal="left" vertical="center" wrapText="1" shrinkToFit="1"/>
      <protection locked="0" hidden="1"/>
    </xf>
    <xf numFmtId="49" fontId="3" fillId="0" borderId="4" xfId="0" applyNumberFormat="1" applyFont="1" applyBorder="1" applyAlignment="1" applyProtection="1">
      <alignment horizontal="center" vertical="center" wrapText="1" shrinkToFit="1"/>
    </xf>
    <xf numFmtId="49" fontId="3" fillId="0" borderId="12" xfId="0" applyNumberFormat="1" applyFont="1" applyBorder="1" applyAlignment="1" applyProtection="1">
      <alignment horizontal="center" vertical="center" wrapText="1" shrinkToFit="1"/>
    </xf>
    <xf numFmtId="49" fontId="3" fillId="0" borderId="5" xfId="0" applyNumberFormat="1" applyFont="1" applyBorder="1" applyAlignment="1" applyProtection="1">
      <alignment horizontal="center" vertical="center" wrapText="1" shrinkToFit="1"/>
    </xf>
    <xf numFmtId="183" fontId="9" fillId="0" borderId="4" xfId="0" applyNumberFormat="1" applyFont="1" applyBorder="1" applyAlignment="1" applyProtection="1">
      <alignment horizontal="center" vertical="center" wrapText="1"/>
      <protection locked="0" hidden="1"/>
    </xf>
    <xf numFmtId="183" fontId="9" fillId="0" borderId="5" xfId="0" applyNumberFormat="1" applyFont="1" applyBorder="1" applyAlignment="1" applyProtection="1">
      <alignment horizontal="center" vertical="center" wrapText="1"/>
      <protection locked="0" hidden="1"/>
    </xf>
    <xf numFmtId="49" fontId="19" fillId="0" borderId="4" xfId="0" applyNumberFormat="1" applyFont="1" applyBorder="1" applyAlignment="1" applyProtection="1">
      <alignment horizontal="center" vertical="center" wrapText="1"/>
      <protection hidden="1"/>
    </xf>
    <xf numFmtId="49" fontId="19" fillId="0" borderId="12" xfId="0" applyNumberFormat="1" applyFont="1" applyBorder="1" applyAlignment="1" applyProtection="1">
      <alignment horizontal="center" vertical="center" wrapText="1"/>
      <protection hidden="1"/>
    </xf>
    <xf numFmtId="179" fontId="24" fillId="0" borderId="1" xfId="0" applyNumberFormat="1" applyFont="1" applyBorder="1" applyAlignment="1" applyProtection="1">
      <alignment horizontal="center" vertical="center" wrapText="1"/>
      <protection locked="0"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  <xf numFmtId="0" fontId="24" fillId="0" borderId="1" xfId="0" applyFont="1" applyFill="1" applyBorder="1" applyAlignment="1" applyProtection="1">
      <alignment horizontal="left" vertical="center" wrapText="1" shrinkToFit="1"/>
      <protection locked="0" hidden="1"/>
    </xf>
    <xf numFmtId="181" fontId="2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4" fillId="0" borderId="1" xfId="0" applyFont="1" applyBorder="1" applyAlignment="1" applyProtection="1">
      <alignment horizontal="center" vertical="center" wrapText="1" shrinkToFit="1"/>
      <protection locked="0" hidden="1"/>
    </xf>
    <xf numFmtId="181" fontId="24" fillId="0" borderId="1" xfId="0" applyNumberFormat="1" applyFont="1" applyBorder="1" applyAlignment="1" applyProtection="1">
      <alignment horizontal="center" vertical="center" wrapText="1"/>
      <protection locked="0" hidden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5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 applyProtection="1">
      <alignment horizontal="left" vertical="center" wrapText="1"/>
      <protection locked="0" hidden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 applyProtection="1">
      <alignment horizontal="center" vertical="center" wrapText="1"/>
      <protection locked="0" hidden="1"/>
    </xf>
    <xf numFmtId="49" fontId="10" fillId="0" borderId="5" xfId="0" applyNumberFormat="1" applyFont="1" applyBorder="1" applyAlignment="1" applyProtection="1">
      <alignment horizontal="center" vertical="center" wrapText="1"/>
      <protection locked="0" hidden="1"/>
    </xf>
    <xf numFmtId="183" fontId="9" fillId="0" borderId="12" xfId="0" applyNumberFormat="1" applyFont="1" applyBorder="1" applyAlignment="1" applyProtection="1">
      <alignment horizontal="center" vertical="center" wrapText="1"/>
      <protection locked="0" hidden="1"/>
    </xf>
    <xf numFmtId="183" fontId="24" fillId="0" borderId="1" xfId="0" applyNumberFormat="1" applyFont="1" applyBorder="1" applyAlignment="1" applyProtection="1">
      <alignment horizontal="center" vertical="center" wrapText="1"/>
      <protection locked="0" hidden="1"/>
    </xf>
    <xf numFmtId="179" fontId="24" fillId="0" borderId="4" xfId="0" applyNumberFormat="1" applyFont="1" applyBorder="1" applyAlignment="1" applyProtection="1">
      <alignment horizontal="left" vertical="center" wrapText="1"/>
      <protection locked="0" hidden="1"/>
    </xf>
    <xf numFmtId="179" fontId="24" fillId="0" borderId="12" xfId="0" applyNumberFormat="1" applyFont="1" applyBorder="1" applyAlignment="1" applyProtection="1">
      <alignment horizontal="left" vertical="center" wrapText="1"/>
      <protection locked="0" hidden="1"/>
    </xf>
    <xf numFmtId="49" fontId="3" fillId="0" borderId="4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right" vertical="center" wrapText="1"/>
    </xf>
    <xf numFmtId="49" fontId="3" fillId="0" borderId="12" xfId="0" applyNumberFormat="1" applyFont="1" applyBorder="1" applyAlignment="1">
      <alignment horizontal="center" wrapText="1"/>
    </xf>
    <xf numFmtId="49" fontId="0" fillId="0" borderId="8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3" fillId="0" borderId="13" xfId="0" applyNumberFormat="1" applyFont="1" applyBorder="1" applyAlignment="1">
      <alignment horizontal="right" wrapText="1"/>
    </xf>
    <xf numFmtId="49" fontId="3" fillId="0" borderId="0" xfId="0" applyNumberFormat="1" applyFont="1" applyBorder="1" applyAlignment="1">
      <alignment horizontal="right" wrapText="1"/>
    </xf>
    <xf numFmtId="49" fontId="3" fillId="0" borderId="13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right" vertical="center" wrapText="1"/>
    </xf>
    <xf numFmtId="49" fontId="20" fillId="0" borderId="0" xfId="0" applyNumberFormat="1" applyFont="1" applyBorder="1" applyAlignment="1">
      <alignment vertical="top" wrapText="1"/>
    </xf>
    <xf numFmtId="49" fontId="3" fillId="0" borderId="0" xfId="0" applyNumberFormat="1" applyFont="1" applyBorder="1" applyAlignment="1">
      <alignment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3" fillId="0" borderId="13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49" fontId="20" fillId="0" borderId="11" xfId="0" applyNumberFormat="1" applyFont="1" applyBorder="1" applyAlignment="1">
      <alignment vertical="top" wrapText="1"/>
    </xf>
    <xf numFmtId="49" fontId="3" fillId="0" borderId="11" xfId="0" applyNumberFormat="1" applyFont="1" applyBorder="1" applyAlignment="1">
      <alignment vertical="top" wrapText="1"/>
    </xf>
    <xf numFmtId="49" fontId="0" fillId="0" borderId="13" xfId="0" applyNumberFormat="1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12" xfId="0" applyNumberFormat="1" applyBorder="1">
      <alignment vertical="center"/>
    </xf>
    <xf numFmtId="49" fontId="20" fillId="0" borderId="12" xfId="0" applyNumberFormat="1" applyFont="1" applyBorder="1" applyAlignment="1">
      <alignment horizontal="justify" vertical="center"/>
    </xf>
    <xf numFmtId="49" fontId="0" fillId="0" borderId="1" xfId="0" applyNumberForma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0" fillId="0" borderId="0" xfId="0" applyFont="1" applyAlignment="1">
      <alignment horizontal="justify" vertical="center"/>
    </xf>
    <xf numFmtId="179" fontId="24" fillId="0" borderId="5" xfId="0" applyNumberFormat="1" applyFont="1" applyBorder="1" applyAlignment="1" applyProtection="1">
      <alignment horizontal="left" vertical="center" wrapText="1"/>
      <protection locked="0" hidden="1"/>
    </xf>
    <xf numFmtId="49" fontId="3" fillId="0" borderId="5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top"/>
    </xf>
    <xf numFmtId="49" fontId="3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center" wrapText="1"/>
    </xf>
    <xf numFmtId="0" fontId="3" fillId="0" borderId="14" xfId="0" applyFont="1" applyBorder="1" applyAlignment="1" applyProtection="1">
      <alignment vertical="center" wrapText="1"/>
    </xf>
    <xf numFmtId="49" fontId="0" fillId="0" borderId="9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wrapText="1"/>
    </xf>
    <xf numFmtId="49" fontId="3" fillId="0" borderId="1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vertical="top" wrapText="1"/>
    </xf>
    <xf numFmtId="49" fontId="20" fillId="0" borderId="6" xfId="0" applyNumberFormat="1" applyFont="1" applyBorder="1" applyAlignment="1">
      <alignment horizontal="center" vertical="center" wrapText="1"/>
    </xf>
    <xf numFmtId="49" fontId="20" fillId="0" borderId="7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3" fillId="0" borderId="9" xfId="0" applyNumberFormat="1" applyFont="1" applyBorder="1" applyAlignment="1">
      <alignment vertical="top" wrapText="1"/>
    </xf>
    <xf numFmtId="49" fontId="0" fillId="0" borderId="14" xfId="0" applyNumberFormat="1" applyBorder="1" applyAlignment="1">
      <alignment horizontal="right"/>
    </xf>
    <xf numFmtId="49" fontId="20" fillId="0" borderId="4" xfId="0" applyNumberFormat="1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</cellXfs>
  <cellStyles count="138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20% - 强调文字颜色 3 2 2" xfId="11"/>
    <cellStyle name="60% - 强调文字颜色 3" xfId="12" builtinId="40"/>
    <cellStyle name="超链接" xfId="13" builtinId="8"/>
    <cellStyle name="40% - 强调文字颜色 1 2 2" xfId="14"/>
    <cellStyle name="百分比" xfId="15" builtinId="5"/>
    <cellStyle name="20% - 强调文字颜色 2 2 2" xfId="16"/>
    <cellStyle name="已访问的超链接" xfId="17" builtinId="9"/>
    <cellStyle name="注释" xfId="18" builtinId="10"/>
    <cellStyle name="标题 4" xfId="19" builtinId="19"/>
    <cellStyle name="解释性文本 2 2" xfId="20"/>
    <cellStyle name="60% - 强调文字颜色 2" xfId="21" builtinId="36"/>
    <cellStyle name="警告文本" xfId="22" builtinId="11"/>
    <cellStyle name="标题" xfId="23" builtinId="15"/>
    <cellStyle name="60% - 强调文字颜色 2 2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强调文字颜色 6" xfId="35" builtinId="50"/>
    <cellStyle name="强调文字颜色 2" xfId="36" builtinId="33"/>
    <cellStyle name="链接单元格" xfId="37" builtinId="24"/>
    <cellStyle name="40% - 强调文字颜色 1 2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输出 2" xfId="48"/>
    <cellStyle name="40% - 强调文字颜色 2" xfId="49" builtinId="35"/>
    <cellStyle name="强调文字颜色 3" xfId="50" builtinId="37"/>
    <cellStyle name="20% - 强调文字颜色 4 2 2" xfId="51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2 2 2" xfId="59"/>
    <cellStyle name="40% - 强调文字颜色 6" xfId="60" builtinId="51"/>
    <cellStyle name="适中 2" xfId="61"/>
    <cellStyle name="60% - 强调文字颜色 6" xfId="62" builtinId="52"/>
    <cellStyle name="20% - 强调文字颜色 3 2" xfId="63"/>
    <cellStyle name="20% - 强调文字颜色 1 2 2" xfId="64"/>
    <cellStyle name="输出 2 2" xfId="65"/>
    <cellStyle name="20% - 强调文字颜色 2 2" xfId="66"/>
    <cellStyle name="常规 3" xfId="67"/>
    <cellStyle name="20% - 强调文字颜色 4 2" xfId="68"/>
    <cellStyle name="20% - 强调文字颜色 5 2" xfId="69"/>
    <cellStyle name="20% - 强调文字颜色 5 2 2" xfId="70"/>
    <cellStyle name="20% - 强调文字颜色 6 2" xfId="71"/>
    <cellStyle name="20% - 强调文字颜色 6 2 2" xfId="72"/>
    <cellStyle name="计算 2 2" xfId="73"/>
    <cellStyle name="40% - 强调文字颜色 3 2" xfId="74"/>
    <cellStyle name="40% - 强调文字颜色 3 2 2" xfId="75"/>
    <cellStyle name="检查单元格 2" xfId="76"/>
    <cellStyle name="40% - 强调文字颜色 4 2 2" xfId="77"/>
    <cellStyle name="40% - 强调文字颜色 5 2" xfId="78"/>
    <cellStyle name="40% - 强调文字颜色 5 2 2" xfId="79"/>
    <cellStyle name="适中 2 2" xfId="80"/>
    <cellStyle name="40% - 强调文字颜色 6 2" xfId="81"/>
    <cellStyle name="40% - 强调文字颜色 6 2 2" xfId="82"/>
    <cellStyle name="60% - 强调文字颜色 1 2" xfId="83"/>
    <cellStyle name="60% - 强调文字颜色 1 2 2" xfId="84"/>
    <cellStyle name="常规 5" xfId="85"/>
    <cellStyle name="60% - 强调文字颜色 2 2" xfId="86"/>
    <cellStyle name="60% - 强调文字颜色 3 2" xfId="87"/>
    <cellStyle name="60% - 强调文字颜色 3 2 2" xfId="88"/>
    <cellStyle name="60% - 强调文字颜色 4 2" xfId="89"/>
    <cellStyle name="60% - 强调文字颜色 4 2 2" xfId="90"/>
    <cellStyle name="60% - 强调文字颜色 5 2" xfId="91"/>
    <cellStyle name="60% - 强调文字颜色 5 2 2" xfId="92"/>
    <cellStyle name="60% - 强调文字颜色 6 2" xfId="93"/>
    <cellStyle name="60% - 强调文字颜色 6 2 2" xfId="94"/>
    <cellStyle name="标题 1 2" xfId="95"/>
    <cellStyle name="标题 1 2 2" xfId="96"/>
    <cellStyle name="标题 2 2" xfId="97"/>
    <cellStyle name="标题 2 2 2" xfId="98"/>
    <cellStyle name="标题 3 2" xfId="99"/>
    <cellStyle name="标题 3 2 2" xfId="100"/>
    <cellStyle name="标题 4 2" xfId="101"/>
    <cellStyle name="标题 4 2 2" xfId="102"/>
    <cellStyle name="标题 5" xfId="103"/>
    <cellStyle name="标题 5 2" xfId="104"/>
    <cellStyle name="差 2" xfId="105"/>
    <cellStyle name="差 2 2" xfId="106"/>
    <cellStyle name="常规 2" xfId="107"/>
    <cellStyle name="常规 4" xfId="108"/>
    <cellStyle name="强调文字颜色 3 2" xfId="109"/>
    <cellStyle name="常规_附件3：中南财经政法大学专业技术岗位晋升聘用申报表" xfId="110"/>
    <cellStyle name="常规_李格非" xfId="111"/>
    <cellStyle name="常规_李格非 2" xfId="112"/>
    <cellStyle name="好 2" xfId="113"/>
    <cellStyle name="好 2 2" xfId="114"/>
    <cellStyle name="汇总 2" xfId="115"/>
    <cellStyle name="汇总 2 2" xfId="116"/>
    <cellStyle name="检查单元格 2 2" xfId="117"/>
    <cellStyle name="解释性文本 2" xfId="118"/>
    <cellStyle name="警告文本 2" xfId="119"/>
    <cellStyle name="警告文本 2 2" xfId="120"/>
    <cellStyle name="链接单元格 2" xfId="121"/>
    <cellStyle name="链接单元格 2 2" xfId="122"/>
    <cellStyle name="强调文字颜色 1 2" xfId="123"/>
    <cellStyle name="强调文字颜色 1 2 2" xfId="124"/>
    <cellStyle name="强调文字颜色 2 2" xfId="125"/>
    <cellStyle name="强调文字颜色 2 2 2" xfId="126"/>
    <cellStyle name="强调文字颜色 3 2 2" xfId="127"/>
    <cellStyle name="强调文字颜色 4 2" xfId="128"/>
    <cellStyle name="强调文字颜色 4 2 2" xfId="129"/>
    <cellStyle name="强调文字颜色 5 2" xfId="130"/>
    <cellStyle name="强调文字颜色 5 2 2" xfId="131"/>
    <cellStyle name="强调文字颜色 6 2" xfId="132"/>
    <cellStyle name="强调文字颜色 6 2 2" xfId="133"/>
    <cellStyle name="输入 2" xfId="134"/>
    <cellStyle name="输入 2 2" xfId="135"/>
    <cellStyle name="注释 2" xfId="136"/>
    <cellStyle name="注释 2 2" xfId="1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4"/>
  <sheetViews>
    <sheetView tabSelected="1" view="pageBreakPreview" zoomScaleNormal="100" zoomScaleSheetLayoutView="100" workbookViewId="0">
      <selection activeCell="F5" sqref="F5:I5"/>
    </sheetView>
  </sheetViews>
  <sheetFormatPr defaultColWidth="9" defaultRowHeight="14.25"/>
  <cols>
    <col min="1" max="1" width="3.625" customWidth="1"/>
    <col min="2" max="2" width="4.375" customWidth="1"/>
    <col min="3" max="3" width="7.75" customWidth="1"/>
    <col min="4" max="5" width="8.375" customWidth="1"/>
    <col min="6" max="6" width="10.625" customWidth="1"/>
    <col min="7" max="7" width="8.75" customWidth="1"/>
    <col min="8" max="8" width="10.625" customWidth="1"/>
    <col min="9" max="9" width="8.375" customWidth="1"/>
    <col min="10" max="11" width="6.125" customWidth="1"/>
  </cols>
  <sheetData>
    <row r="1" ht="24" customHeight="1"/>
    <row r="2" spans="1:11">
      <c r="A2" s="157"/>
      <c r="B2" s="157"/>
      <c r="H2" s="157" t="s">
        <v>0</v>
      </c>
      <c r="I2" s="245"/>
      <c r="J2" s="246"/>
      <c r="K2" s="246"/>
    </row>
    <row r="3" ht="146.25" customHeight="1" spans="1:11">
      <c r="A3" s="158" t="s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ht="56.25" customHeight="1" spans="2:11">
      <c r="B4" s="159"/>
      <c r="C4" s="159"/>
      <c r="D4" s="159"/>
      <c r="E4" s="159"/>
      <c r="F4" s="159"/>
      <c r="G4" s="159"/>
      <c r="H4" s="159"/>
      <c r="I4" s="159"/>
      <c r="J4" s="159"/>
      <c r="K4" s="159"/>
    </row>
    <row r="5" ht="33.75" customHeight="1" spans="1:10">
      <c r="A5" s="157"/>
      <c r="B5" s="157"/>
      <c r="C5" s="160" t="s">
        <v>2</v>
      </c>
      <c r="D5" s="160"/>
      <c r="E5" s="160"/>
      <c r="F5" s="161"/>
      <c r="G5" s="161"/>
      <c r="H5" s="161"/>
      <c r="I5" s="161"/>
      <c r="J5" s="247"/>
    </row>
    <row r="6" ht="33.75" customHeight="1" spans="1:10">
      <c r="A6" s="157"/>
      <c r="B6" s="157"/>
      <c r="C6" s="160" t="s">
        <v>3</v>
      </c>
      <c r="D6" s="160"/>
      <c r="E6" s="160"/>
      <c r="F6" s="161"/>
      <c r="G6" s="161"/>
      <c r="H6" s="161"/>
      <c r="I6" s="161"/>
      <c r="J6" s="247"/>
    </row>
    <row r="7" ht="33.75" customHeight="1" spans="1:10">
      <c r="A7" s="157"/>
      <c r="B7" s="157"/>
      <c r="C7" s="160" t="s">
        <v>4</v>
      </c>
      <c r="D7" s="160"/>
      <c r="E7" s="160"/>
      <c r="F7" s="161"/>
      <c r="G7" s="161"/>
      <c r="H7" s="161"/>
      <c r="I7" s="161"/>
      <c r="J7" s="247"/>
    </row>
    <row r="8" ht="33.75" customHeight="1" spans="1:10">
      <c r="A8" s="157"/>
      <c r="B8" s="157"/>
      <c r="C8" s="160" t="s">
        <v>5</v>
      </c>
      <c r="D8" s="160"/>
      <c r="E8" s="160"/>
      <c r="F8" s="161"/>
      <c r="G8" s="161"/>
      <c r="H8" s="161"/>
      <c r="I8" s="161"/>
      <c r="J8" s="247"/>
    </row>
    <row r="9" ht="33.75" customHeight="1" spans="1:10">
      <c r="A9" s="157"/>
      <c r="B9" s="157"/>
      <c r="C9" s="160" t="s">
        <v>6</v>
      </c>
      <c r="D9" s="160"/>
      <c r="E9" s="160"/>
      <c r="F9" s="162">
        <v>43435</v>
      </c>
      <c r="G9" s="162"/>
      <c r="H9" s="162"/>
      <c r="I9" s="162"/>
      <c r="J9" s="248"/>
    </row>
    <row r="10" ht="216.75" customHeight="1" spans="1:11">
      <c r="A10" s="163" t="s">
        <v>7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</row>
    <row r="12" spans="2:2">
      <c r="B12" s="164"/>
    </row>
    <row r="13" ht="90" customHeight="1" spans="1:11">
      <c r="A13" s="165" t="s">
        <v>8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</row>
    <row r="14" ht="47.25" customHeight="1" spans="2:11">
      <c r="B14" s="166" t="s">
        <v>9</v>
      </c>
      <c r="C14" s="166"/>
      <c r="D14" s="166"/>
      <c r="E14" s="166"/>
      <c r="F14" s="166"/>
      <c r="G14" s="166"/>
      <c r="H14" s="166"/>
      <c r="I14" s="166"/>
      <c r="J14" s="166"/>
      <c r="K14" s="166"/>
    </row>
    <row r="15" ht="47.25" customHeight="1" spans="2:11">
      <c r="B15" s="166" t="s">
        <v>10</v>
      </c>
      <c r="C15" s="166"/>
      <c r="D15" s="166"/>
      <c r="E15" s="166"/>
      <c r="F15" s="166"/>
      <c r="G15" s="166"/>
      <c r="H15" s="166"/>
      <c r="I15" s="166"/>
      <c r="J15" s="166"/>
      <c r="K15" s="166"/>
    </row>
    <row r="16" ht="47.25" customHeight="1" spans="2:11">
      <c r="B16" s="166" t="s">
        <v>11</v>
      </c>
      <c r="C16" s="166"/>
      <c r="D16" s="166"/>
      <c r="E16" s="166"/>
      <c r="F16" s="166"/>
      <c r="G16" s="166"/>
      <c r="H16" s="166"/>
      <c r="I16" s="166"/>
      <c r="J16" s="166"/>
      <c r="K16" s="166"/>
    </row>
    <row r="17" ht="47.25" customHeight="1" spans="2:11">
      <c r="B17" s="166" t="s">
        <v>12</v>
      </c>
      <c r="C17" s="166"/>
      <c r="D17" s="166"/>
      <c r="E17" s="166"/>
      <c r="F17" s="166"/>
      <c r="G17" s="166"/>
      <c r="H17" s="166"/>
      <c r="I17" s="166"/>
      <c r="J17" s="166"/>
      <c r="K17" s="166"/>
    </row>
    <row r="18" ht="30" customHeight="1" spans="1:11">
      <c r="A18" s="167" t="s">
        <v>13</v>
      </c>
      <c r="B18" s="167"/>
      <c r="C18" s="168"/>
      <c r="D18" s="168"/>
      <c r="E18" s="169" t="s">
        <v>14</v>
      </c>
      <c r="F18" s="168"/>
      <c r="G18" s="167" t="s">
        <v>15</v>
      </c>
      <c r="H18" s="170"/>
      <c r="I18" s="249" t="s">
        <v>16</v>
      </c>
      <c r="J18" s="250"/>
      <c r="K18" s="251"/>
    </row>
    <row r="19" ht="30" customHeight="1" spans="1:11">
      <c r="A19" s="167" t="s">
        <v>17</v>
      </c>
      <c r="B19" s="167"/>
      <c r="C19" s="171"/>
      <c r="D19" s="171"/>
      <c r="E19" s="169" t="s">
        <v>18</v>
      </c>
      <c r="F19" s="168"/>
      <c r="G19" s="167" t="s">
        <v>19</v>
      </c>
      <c r="H19" s="170"/>
      <c r="I19" s="252"/>
      <c r="J19" s="253"/>
      <c r="K19" s="254"/>
    </row>
    <row r="20" ht="30" customHeight="1" spans="1:11">
      <c r="A20" s="172" t="s">
        <v>20</v>
      </c>
      <c r="B20" s="169"/>
      <c r="C20" s="173"/>
      <c r="D20" s="174"/>
      <c r="E20" s="175" t="s">
        <v>21</v>
      </c>
      <c r="F20" s="176"/>
      <c r="G20" s="167" t="s">
        <v>22</v>
      </c>
      <c r="H20" s="176"/>
      <c r="I20" s="252"/>
      <c r="J20" s="253"/>
      <c r="K20" s="254"/>
    </row>
    <row r="21" ht="30" customHeight="1" spans="1:11">
      <c r="A21" s="172" t="s">
        <v>23</v>
      </c>
      <c r="B21" s="169"/>
      <c r="C21" s="173"/>
      <c r="D21" s="174"/>
      <c r="E21" s="175" t="s">
        <v>24</v>
      </c>
      <c r="F21" s="176"/>
      <c r="G21" s="167" t="s">
        <v>25</v>
      </c>
      <c r="H21" s="176"/>
      <c r="I21" s="252"/>
      <c r="J21" s="253"/>
      <c r="K21" s="254"/>
    </row>
    <row r="22" ht="30" customHeight="1" spans="1:11">
      <c r="A22" s="172" t="s">
        <v>26</v>
      </c>
      <c r="B22" s="169"/>
      <c r="C22" s="173"/>
      <c r="D22" s="177"/>
      <c r="E22" s="177"/>
      <c r="F22" s="177"/>
      <c r="G22" s="177"/>
      <c r="H22" s="174"/>
      <c r="I22" s="255"/>
      <c r="J22" s="256"/>
      <c r="K22" s="257"/>
    </row>
    <row r="23" ht="30" customHeight="1" spans="1:11">
      <c r="A23" s="178" t="s">
        <v>27</v>
      </c>
      <c r="B23" s="179"/>
      <c r="C23" s="180"/>
      <c r="D23" s="181"/>
      <c r="E23" s="182" t="s">
        <v>28</v>
      </c>
      <c r="F23" s="183"/>
      <c r="G23" s="182" t="s">
        <v>29</v>
      </c>
      <c r="H23" s="184"/>
      <c r="I23" s="184"/>
      <c r="J23" s="192" t="s">
        <v>30</v>
      </c>
      <c r="K23" s="258"/>
    </row>
    <row r="24" ht="30" customHeight="1" spans="1:11">
      <c r="A24" s="185"/>
      <c r="B24" s="186"/>
      <c r="C24" s="187"/>
      <c r="D24" s="188"/>
      <c r="E24" s="189"/>
      <c r="F24" s="190" t="s">
        <v>31</v>
      </c>
      <c r="G24" s="191"/>
      <c r="H24" s="191"/>
      <c r="I24" s="259" t="s">
        <v>32</v>
      </c>
      <c r="J24" s="192"/>
      <c r="K24" s="258"/>
    </row>
    <row r="25" ht="30" customHeight="1" spans="1:11">
      <c r="A25" s="192" t="s">
        <v>33</v>
      </c>
      <c r="B25" s="192"/>
      <c r="C25" s="180"/>
      <c r="D25" s="181"/>
      <c r="E25" s="182" t="s">
        <v>28</v>
      </c>
      <c r="F25" s="183"/>
      <c r="G25" s="182" t="s">
        <v>34</v>
      </c>
      <c r="H25" s="184"/>
      <c r="I25" s="184"/>
      <c r="J25" s="192" t="s">
        <v>30</v>
      </c>
      <c r="K25" s="258"/>
    </row>
    <row r="26" ht="30" customHeight="1" spans="1:11">
      <c r="A26" s="192"/>
      <c r="B26" s="192"/>
      <c r="C26" s="187"/>
      <c r="D26" s="188"/>
      <c r="E26" s="189"/>
      <c r="F26" s="190" t="s">
        <v>31</v>
      </c>
      <c r="G26" s="191"/>
      <c r="H26" s="191"/>
      <c r="I26" s="259" t="s">
        <v>32</v>
      </c>
      <c r="J26" s="192"/>
      <c r="K26" s="258"/>
    </row>
    <row r="27" ht="35.1" customHeight="1" spans="1:11">
      <c r="A27" s="192" t="s">
        <v>35</v>
      </c>
      <c r="B27" s="192"/>
      <c r="C27" s="192"/>
      <c r="D27" s="193"/>
      <c r="E27" s="194"/>
      <c r="F27" s="194"/>
      <c r="G27" s="194"/>
      <c r="H27" s="194"/>
      <c r="I27" s="194"/>
      <c r="J27" s="194"/>
      <c r="K27" s="207"/>
    </row>
    <row r="28" ht="35.1" customHeight="1" spans="1:11">
      <c r="A28" s="178" t="s">
        <v>36</v>
      </c>
      <c r="B28" s="195"/>
      <c r="C28" s="179"/>
      <c r="D28" s="196" t="s">
        <v>37</v>
      </c>
      <c r="E28" s="196" t="s">
        <v>38</v>
      </c>
      <c r="F28" s="196" t="s">
        <v>39</v>
      </c>
      <c r="G28" s="197"/>
      <c r="H28" s="197"/>
      <c r="I28" s="197"/>
      <c r="J28" s="197"/>
      <c r="K28" s="197"/>
    </row>
    <row r="29" ht="35.1" customHeight="1" spans="1:11">
      <c r="A29" s="198"/>
      <c r="B29" s="199"/>
      <c r="C29" s="200"/>
      <c r="D29" s="201"/>
      <c r="E29" s="201"/>
      <c r="F29" s="202"/>
      <c r="G29" s="202"/>
      <c r="H29" s="202"/>
      <c r="I29" s="202"/>
      <c r="J29" s="202"/>
      <c r="K29" s="202"/>
    </row>
    <row r="30" ht="35.1" customHeight="1" spans="1:11">
      <c r="A30" s="198"/>
      <c r="B30" s="199"/>
      <c r="C30" s="200"/>
      <c r="D30" s="201"/>
      <c r="E30" s="201"/>
      <c r="F30" s="202"/>
      <c r="G30" s="202"/>
      <c r="H30" s="202"/>
      <c r="I30" s="202"/>
      <c r="J30" s="202"/>
      <c r="K30" s="202"/>
    </row>
    <row r="31" ht="35.1" customHeight="1" spans="1:11">
      <c r="A31" s="198"/>
      <c r="B31" s="199"/>
      <c r="C31" s="200"/>
      <c r="D31" s="201"/>
      <c r="E31" s="201"/>
      <c r="F31" s="202"/>
      <c r="G31" s="202"/>
      <c r="H31" s="202"/>
      <c r="I31" s="202"/>
      <c r="J31" s="202"/>
      <c r="K31" s="202"/>
    </row>
    <row r="32" ht="35.1" customHeight="1" spans="1:11">
      <c r="A32" s="198"/>
      <c r="B32" s="199"/>
      <c r="C32" s="200"/>
      <c r="D32" s="201"/>
      <c r="E32" s="201"/>
      <c r="F32" s="202"/>
      <c r="G32" s="202"/>
      <c r="H32" s="202"/>
      <c r="I32" s="202"/>
      <c r="J32" s="202"/>
      <c r="K32" s="202"/>
    </row>
    <row r="33" ht="35.1" customHeight="1" spans="1:11">
      <c r="A33" s="185"/>
      <c r="B33" s="203"/>
      <c r="C33" s="186"/>
      <c r="D33" s="201"/>
      <c r="E33" s="201"/>
      <c r="F33" s="202"/>
      <c r="G33" s="202"/>
      <c r="H33" s="202"/>
      <c r="I33" s="202"/>
      <c r="J33" s="202"/>
      <c r="K33" s="202"/>
    </row>
    <row r="34" ht="45" customHeight="1" spans="1:11">
      <c r="A34" s="192" t="s">
        <v>40</v>
      </c>
      <c r="B34" s="192"/>
      <c r="C34" s="192"/>
      <c r="D34" s="204"/>
      <c r="E34" s="204"/>
      <c r="F34" s="205" t="s">
        <v>41</v>
      </c>
      <c r="G34" s="205"/>
      <c r="H34" s="206"/>
      <c r="I34" s="206"/>
      <c r="J34" s="206"/>
      <c r="K34" s="206"/>
    </row>
    <row r="35" ht="45" customHeight="1" spans="1:11">
      <c r="A35" s="192" t="s">
        <v>42</v>
      </c>
      <c r="B35" s="192"/>
      <c r="C35" s="192"/>
      <c r="D35" s="193"/>
      <c r="E35" s="207"/>
      <c r="F35" s="192" t="s">
        <v>43</v>
      </c>
      <c r="G35" s="192"/>
      <c r="H35" s="202"/>
      <c r="I35" s="202"/>
      <c r="J35" s="202"/>
      <c r="K35" s="202"/>
    </row>
    <row r="36" ht="45" customHeight="1" spans="1:11">
      <c r="A36" s="192" t="s">
        <v>44</v>
      </c>
      <c r="B36" s="192"/>
      <c r="C36" s="192"/>
      <c r="D36" s="208"/>
      <c r="E36" s="209"/>
      <c r="F36" s="209"/>
      <c r="G36" s="209"/>
      <c r="H36" s="209"/>
      <c r="I36" s="209"/>
      <c r="J36" s="209"/>
      <c r="K36" s="260"/>
    </row>
    <row r="37" ht="30" customHeight="1" spans="1:11">
      <c r="A37" s="210" t="s">
        <v>45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7"/>
    </row>
    <row r="38" ht="35.1" customHeight="1" spans="1:11">
      <c r="A38" s="178" t="s">
        <v>37</v>
      </c>
      <c r="B38" s="179"/>
      <c r="C38" s="212" t="s">
        <v>38</v>
      </c>
      <c r="D38" s="196" t="s">
        <v>46</v>
      </c>
      <c r="E38" s="196"/>
      <c r="F38" s="196"/>
      <c r="G38" s="196"/>
      <c r="H38" s="196"/>
      <c r="I38" s="196"/>
      <c r="J38" s="210" t="s">
        <v>47</v>
      </c>
      <c r="K38" s="217"/>
    </row>
    <row r="39" ht="35.1" customHeight="1" spans="1:11">
      <c r="A39" s="213"/>
      <c r="B39" s="214"/>
      <c r="C39" s="201"/>
      <c r="D39" s="215"/>
      <c r="E39" s="215"/>
      <c r="F39" s="215"/>
      <c r="G39" s="215"/>
      <c r="H39" s="215"/>
      <c r="I39" s="215"/>
      <c r="J39" s="201"/>
      <c r="K39" s="201"/>
    </row>
    <row r="40" ht="35.1" customHeight="1" spans="1:11">
      <c r="A40" s="213"/>
      <c r="B40" s="214"/>
      <c r="C40" s="201"/>
      <c r="D40" s="215"/>
      <c r="E40" s="215"/>
      <c r="F40" s="215"/>
      <c r="G40" s="215"/>
      <c r="H40" s="215"/>
      <c r="I40" s="215"/>
      <c r="J40" s="201"/>
      <c r="K40" s="201"/>
    </row>
    <row r="41" ht="35.1" customHeight="1" spans="1:11">
      <c r="A41" s="213"/>
      <c r="B41" s="214"/>
      <c r="C41" s="201"/>
      <c r="D41" s="215"/>
      <c r="E41" s="215"/>
      <c r="F41" s="215"/>
      <c r="G41" s="215"/>
      <c r="H41" s="215"/>
      <c r="I41" s="215"/>
      <c r="J41" s="201"/>
      <c r="K41" s="201"/>
    </row>
    <row r="42" ht="35.1" customHeight="1" spans="1:11">
      <c r="A42" s="213"/>
      <c r="B42" s="214"/>
      <c r="C42" s="201"/>
      <c r="D42" s="215"/>
      <c r="E42" s="215"/>
      <c r="F42" s="215"/>
      <c r="G42" s="215"/>
      <c r="H42" s="215"/>
      <c r="I42" s="215"/>
      <c r="J42" s="201"/>
      <c r="K42" s="201"/>
    </row>
    <row r="43" ht="35.1" customHeight="1" spans="1:11">
      <c r="A43" s="213"/>
      <c r="B43" s="214"/>
      <c r="C43" s="201"/>
      <c r="D43" s="215"/>
      <c r="E43" s="215"/>
      <c r="F43" s="215"/>
      <c r="G43" s="215"/>
      <c r="H43" s="215"/>
      <c r="I43" s="215"/>
      <c r="J43" s="201"/>
      <c r="K43" s="201"/>
    </row>
    <row r="44" ht="35.1" customHeight="1" spans="1:11">
      <c r="A44" s="213"/>
      <c r="B44" s="214"/>
      <c r="C44" s="201"/>
      <c r="D44" s="215"/>
      <c r="E44" s="215"/>
      <c r="F44" s="215"/>
      <c r="G44" s="215"/>
      <c r="H44" s="215"/>
      <c r="I44" s="215"/>
      <c r="J44" s="201"/>
      <c r="K44" s="201"/>
    </row>
    <row r="45" ht="30" customHeight="1" spans="1:11">
      <c r="A45" s="210" t="s">
        <v>48</v>
      </c>
      <c r="B45" s="211"/>
      <c r="C45" s="211"/>
      <c r="D45" s="203"/>
      <c r="E45" s="203"/>
      <c r="F45" s="203"/>
      <c r="G45" s="203"/>
      <c r="H45" s="203"/>
      <c r="I45" s="203"/>
      <c r="J45" s="203"/>
      <c r="K45" s="186"/>
    </row>
    <row r="46" ht="35.1" customHeight="1" spans="1:11">
      <c r="A46" s="192" t="s">
        <v>37</v>
      </c>
      <c r="B46" s="192"/>
      <c r="C46" s="216" t="s">
        <v>38</v>
      </c>
      <c r="D46" s="192" t="s">
        <v>49</v>
      </c>
      <c r="E46" s="192"/>
      <c r="F46" s="192"/>
      <c r="G46" s="192"/>
      <c r="H46" s="192"/>
      <c r="I46" s="192"/>
      <c r="J46" s="210" t="s">
        <v>47</v>
      </c>
      <c r="K46" s="217"/>
    </row>
    <row r="47" ht="35.1" customHeight="1" spans="1:11">
      <c r="A47" s="213"/>
      <c r="B47" s="214"/>
      <c r="C47" s="201"/>
      <c r="D47" s="202"/>
      <c r="E47" s="202"/>
      <c r="F47" s="202"/>
      <c r="G47" s="202"/>
      <c r="H47" s="202"/>
      <c r="I47" s="202"/>
      <c r="J47" s="261"/>
      <c r="K47" s="261"/>
    </row>
    <row r="48" ht="35.1" customHeight="1" spans="1:11">
      <c r="A48" s="213"/>
      <c r="B48" s="214"/>
      <c r="C48" s="201"/>
      <c r="D48" s="202"/>
      <c r="E48" s="202"/>
      <c r="F48" s="202"/>
      <c r="G48" s="202"/>
      <c r="H48" s="202"/>
      <c r="I48" s="202"/>
      <c r="J48" s="261"/>
      <c r="K48" s="261"/>
    </row>
    <row r="49" ht="35.1" customHeight="1" spans="1:11">
      <c r="A49" s="213"/>
      <c r="B49" s="214"/>
      <c r="C49" s="201"/>
      <c r="D49" s="202"/>
      <c r="E49" s="202"/>
      <c r="F49" s="202"/>
      <c r="G49" s="202"/>
      <c r="H49" s="202"/>
      <c r="I49" s="202"/>
      <c r="J49" s="261"/>
      <c r="K49" s="261"/>
    </row>
    <row r="50" ht="35.1" customHeight="1" spans="1:11">
      <c r="A50" s="213"/>
      <c r="B50" s="214"/>
      <c r="C50" s="201"/>
      <c r="D50" s="202"/>
      <c r="E50" s="202"/>
      <c r="F50" s="202"/>
      <c r="G50" s="202"/>
      <c r="H50" s="202"/>
      <c r="I50" s="202"/>
      <c r="J50" s="261"/>
      <c r="K50" s="261"/>
    </row>
    <row r="51" ht="35.1" customHeight="1" spans="1:11">
      <c r="A51" s="213"/>
      <c r="B51" s="214"/>
      <c r="C51" s="201"/>
      <c r="D51" s="202"/>
      <c r="E51" s="202"/>
      <c r="F51" s="202"/>
      <c r="G51" s="202"/>
      <c r="H51" s="202"/>
      <c r="I51" s="202"/>
      <c r="J51" s="261"/>
      <c r="K51" s="261"/>
    </row>
    <row r="52" ht="35.1" customHeight="1" spans="1:11">
      <c r="A52" s="213"/>
      <c r="B52" s="214"/>
      <c r="C52" s="201"/>
      <c r="D52" s="202"/>
      <c r="E52" s="202"/>
      <c r="F52" s="202"/>
      <c r="G52" s="202"/>
      <c r="H52" s="202"/>
      <c r="I52" s="202"/>
      <c r="J52" s="261"/>
      <c r="K52" s="261"/>
    </row>
    <row r="53" ht="35.1" customHeight="1" spans="1:11">
      <c r="A53" s="210" t="s">
        <v>50</v>
      </c>
      <c r="B53" s="211"/>
      <c r="C53" s="217"/>
      <c r="D53" s="218"/>
      <c r="E53" s="218"/>
      <c r="F53" s="218"/>
      <c r="G53" s="218"/>
      <c r="H53" s="218"/>
      <c r="I53" s="218"/>
      <c r="J53" s="218"/>
      <c r="K53" s="218"/>
    </row>
    <row r="54" ht="35.1" customHeight="1" spans="1:11">
      <c r="A54" s="192" t="s">
        <v>51</v>
      </c>
      <c r="B54" s="192"/>
      <c r="C54" s="192"/>
      <c r="D54" s="219"/>
      <c r="E54" s="192" t="s">
        <v>52</v>
      </c>
      <c r="F54" s="192"/>
      <c r="G54" s="168"/>
      <c r="H54" s="168"/>
      <c r="I54" s="168"/>
      <c r="J54" s="168"/>
      <c r="K54" s="168"/>
    </row>
    <row r="55" ht="20.25" customHeight="1" spans="1:11">
      <c r="A55" s="220" t="s">
        <v>53</v>
      </c>
      <c r="B55" s="221"/>
      <c r="C55" s="221"/>
      <c r="D55" s="221"/>
      <c r="E55" s="221"/>
      <c r="F55" s="221"/>
      <c r="G55" s="221"/>
      <c r="H55" s="221"/>
      <c r="I55" s="221"/>
      <c r="J55" s="221"/>
      <c r="K55" s="262"/>
    </row>
    <row r="56" ht="20.25" customHeight="1" spans="1:11">
      <c r="A56" s="222" t="s">
        <v>54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63"/>
    </row>
    <row r="57" ht="344.25" customHeight="1" spans="1:11">
      <c r="A57" s="224"/>
      <c r="B57" s="225"/>
      <c r="C57" s="225"/>
      <c r="D57" s="225"/>
      <c r="E57" s="225"/>
      <c r="F57" s="225"/>
      <c r="G57" s="225"/>
      <c r="H57" s="225"/>
      <c r="I57" s="225"/>
      <c r="J57" s="225"/>
      <c r="K57" s="264"/>
    </row>
    <row r="58" ht="76.5" customHeight="1" spans="1:11">
      <c r="A58" s="226"/>
      <c r="B58" s="227"/>
      <c r="C58" s="227"/>
      <c r="D58" s="227"/>
      <c r="E58" s="227"/>
      <c r="F58" s="227"/>
      <c r="G58" s="227"/>
      <c r="H58" s="227"/>
      <c r="I58" s="227"/>
      <c r="J58" s="227"/>
      <c r="K58" s="265"/>
    </row>
    <row r="59" ht="28.5" customHeight="1" spans="1:11">
      <c r="A59" s="228" t="s">
        <v>55</v>
      </c>
      <c r="B59" s="229"/>
      <c r="C59" s="229"/>
      <c r="D59" s="230" t="str">
        <f>TEXT(YEAR(F9)-4,"00")&amp;"年："</f>
        <v>2014年：</v>
      </c>
      <c r="E59" s="231"/>
      <c r="F59" s="230" t="str">
        <f>TEXT(YEAR(F9)-3,"0000")&amp;"年："</f>
        <v>2015年：</v>
      </c>
      <c r="G59" s="231"/>
      <c r="H59" s="230" t="str">
        <f>TEXT(YEAR(F9)-2,"0000")&amp;"年："</f>
        <v>2016年：</v>
      </c>
      <c r="I59" s="234"/>
      <c r="J59" s="266"/>
      <c r="K59" s="267"/>
    </row>
    <row r="60" ht="27" customHeight="1" spans="1:11">
      <c r="A60" s="232"/>
      <c r="B60" s="233"/>
      <c r="C60" s="233"/>
      <c r="D60" s="230" t="str">
        <f>TEXT(YEAR(F9)-1,"0000")&amp;"年："</f>
        <v>2017年：</v>
      </c>
      <c r="E60" s="234"/>
      <c r="F60" s="230" t="str">
        <f>TEXT(YEAR(F9),"0000")&amp;"年："</f>
        <v>2018年：</v>
      </c>
      <c r="G60" s="234"/>
      <c r="H60" s="235"/>
      <c r="I60" s="235"/>
      <c r="J60" s="235"/>
      <c r="K60" s="268"/>
    </row>
    <row r="61" ht="32.25" customHeight="1" spans="1:14">
      <c r="A61" s="236"/>
      <c r="B61" s="237"/>
      <c r="C61" s="237"/>
      <c r="D61" s="238"/>
      <c r="E61" s="238"/>
      <c r="F61" s="238"/>
      <c r="G61" s="239"/>
      <c r="H61" s="238"/>
      <c r="I61" s="269" t="s">
        <v>56</v>
      </c>
      <c r="J61" s="269"/>
      <c r="K61" s="270"/>
      <c r="N61" t="str">
        <f>T(N60)</f>
        <v/>
      </c>
    </row>
    <row r="62" ht="38.25" customHeight="1" spans="1:11">
      <c r="A62" s="240"/>
      <c r="B62" s="241"/>
      <c r="C62" s="241"/>
      <c r="D62" s="241"/>
      <c r="E62" s="241"/>
      <c r="F62" s="241"/>
      <c r="G62" s="242" t="s">
        <v>57</v>
      </c>
      <c r="H62" s="242"/>
      <c r="I62" s="242"/>
      <c r="J62" s="203"/>
      <c r="K62" s="271"/>
    </row>
    <row r="63" ht="25.5" customHeight="1" spans="1:11">
      <c r="A63" s="210" t="s">
        <v>58</v>
      </c>
      <c r="B63" s="211"/>
      <c r="C63" s="211"/>
      <c r="D63" s="211"/>
      <c r="E63" s="211"/>
      <c r="F63" s="211"/>
      <c r="G63" s="211"/>
      <c r="H63" s="211"/>
      <c r="I63" s="211"/>
      <c r="J63" s="211"/>
      <c r="K63" s="217"/>
    </row>
    <row r="64" ht="36" spans="1:11">
      <c r="A64" s="243" t="s">
        <v>59</v>
      </c>
      <c r="B64" s="244" t="s">
        <v>60</v>
      </c>
      <c r="C64" s="244"/>
      <c r="D64" s="244"/>
      <c r="E64" s="244"/>
      <c r="F64" s="244" t="s">
        <v>61</v>
      </c>
      <c r="G64" s="244" t="s">
        <v>62</v>
      </c>
      <c r="H64" s="244" t="s">
        <v>63</v>
      </c>
      <c r="I64" s="244" t="s">
        <v>64</v>
      </c>
      <c r="J64" s="244"/>
      <c r="K64" s="244" t="s">
        <v>65</v>
      </c>
    </row>
    <row r="65" ht="27.95" customHeight="1" spans="1:11">
      <c r="A65" s="272">
        <v>1</v>
      </c>
      <c r="B65" s="273"/>
      <c r="C65" s="274"/>
      <c r="D65" s="274"/>
      <c r="E65" s="275"/>
      <c r="F65" s="276"/>
      <c r="G65" s="276"/>
      <c r="H65" s="277"/>
      <c r="I65" s="315"/>
      <c r="J65" s="315"/>
      <c r="K65" s="316"/>
    </row>
    <row r="66" ht="27.95" customHeight="1" spans="1:11">
      <c r="A66" s="272">
        <v>2</v>
      </c>
      <c r="B66" s="273"/>
      <c r="C66" s="274"/>
      <c r="D66" s="274"/>
      <c r="E66" s="275"/>
      <c r="F66" s="276"/>
      <c r="G66" s="276"/>
      <c r="H66" s="277"/>
      <c r="I66" s="315"/>
      <c r="J66" s="315"/>
      <c r="K66" s="316"/>
    </row>
    <row r="67" ht="27.95" customHeight="1" spans="1:11">
      <c r="A67" s="272">
        <v>3</v>
      </c>
      <c r="B67" s="273"/>
      <c r="C67" s="274"/>
      <c r="D67" s="274"/>
      <c r="E67" s="275"/>
      <c r="F67" s="276"/>
      <c r="G67" s="276"/>
      <c r="H67" s="277"/>
      <c r="I67" s="315"/>
      <c r="J67" s="315"/>
      <c r="K67" s="316"/>
    </row>
    <row r="68" ht="27.95" customHeight="1" spans="1:11">
      <c r="A68" s="272">
        <v>4</v>
      </c>
      <c r="B68" s="273"/>
      <c r="C68" s="274"/>
      <c r="D68" s="274"/>
      <c r="E68" s="275"/>
      <c r="F68" s="276"/>
      <c r="G68" s="276"/>
      <c r="H68" s="277"/>
      <c r="I68" s="315"/>
      <c r="J68" s="315"/>
      <c r="K68" s="316"/>
    </row>
    <row r="69" ht="27.95" customHeight="1" spans="1:11">
      <c r="A69" s="272">
        <v>5</v>
      </c>
      <c r="B69" s="273"/>
      <c r="C69" s="274"/>
      <c r="D69" s="274"/>
      <c r="E69" s="275"/>
      <c r="F69" s="276"/>
      <c r="G69" s="276"/>
      <c r="H69" s="277"/>
      <c r="I69" s="315"/>
      <c r="J69" s="315"/>
      <c r="K69" s="316"/>
    </row>
    <row r="70" ht="26.25" customHeight="1" spans="1:11">
      <c r="A70" s="192" t="s">
        <v>66</v>
      </c>
      <c r="B70" s="192"/>
      <c r="C70" s="192"/>
      <c r="D70" s="192"/>
      <c r="E70" s="192"/>
      <c r="F70" s="192"/>
      <c r="G70" s="192"/>
      <c r="H70" s="192"/>
      <c r="I70" s="192"/>
      <c r="J70" s="192"/>
      <c r="K70" s="192"/>
    </row>
    <row r="71" ht="36" spans="1:11">
      <c r="A71" s="243" t="s">
        <v>59</v>
      </c>
      <c r="B71" s="278" t="s">
        <v>67</v>
      </c>
      <c r="C71" s="279"/>
      <c r="D71" s="280"/>
      <c r="E71" s="244" t="s">
        <v>68</v>
      </c>
      <c r="F71" s="244" t="s">
        <v>69</v>
      </c>
      <c r="G71" s="244"/>
      <c r="H71" s="244" t="s">
        <v>70</v>
      </c>
      <c r="I71" s="244" t="s">
        <v>71</v>
      </c>
      <c r="J71" s="244" t="s">
        <v>72</v>
      </c>
      <c r="K71" s="244" t="s">
        <v>73</v>
      </c>
    </row>
    <row r="72" ht="27.95" customHeight="1" spans="1:11">
      <c r="A72" s="281" t="s">
        <v>74</v>
      </c>
      <c r="B72" s="282"/>
      <c r="C72" s="283"/>
      <c r="D72" s="283"/>
      <c r="E72" s="277"/>
      <c r="F72" s="284"/>
      <c r="G72" s="285"/>
      <c r="H72" s="286"/>
      <c r="I72" s="286"/>
      <c r="J72" s="317"/>
      <c r="K72" s="318"/>
    </row>
    <row r="73" ht="27.95" customHeight="1" spans="1:11">
      <c r="A73" s="281" t="s">
        <v>75</v>
      </c>
      <c r="B73" s="282"/>
      <c r="C73" s="283"/>
      <c r="D73" s="283"/>
      <c r="E73" s="277"/>
      <c r="F73" s="284"/>
      <c r="G73" s="285"/>
      <c r="H73" s="286"/>
      <c r="I73" s="286"/>
      <c r="J73" s="317"/>
      <c r="K73" s="318"/>
    </row>
    <row r="74" ht="27.95" customHeight="1" spans="1:11">
      <c r="A74" s="281" t="s">
        <v>76</v>
      </c>
      <c r="B74" s="282"/>
      <c r="C74" s="283"/>
      <c r="D74" s="283"/>
      <c r="E74" s="277"/>
      <c r="F74" s="284"/>
      <c r="G74" s="285"/>
      <c r="H74" s="286"/>
      <c r="I74" s="286"/>
      <c r="J74" s="317"/>
      <c r="K74" s="318"/>
    </row>
    <row r="75" ht="27.95" customHeight="1" spans="1:11">
      <c r="A75" s="281" t="s">
        <v>77</v>
      </c>
      <c r="B75" s="282"/>
      <c r="C75" s="283"/>
      <c r="D75" s="283"/>
      <c r="E75" s="277"/>
      <c r="F75" s="284"/>
      <c r="G75" s="285"/>
      <c r="H75" s="286"/>
      <c r="I75" s="286"/>
      <c r="J75" s="317"/>
      <c r="K75" s="318"/>
    </row>
    <row r="76" ht="27.95" customHeight="1" spans="1:11">
      <c r="A76" s="281" t="s">
        <v>78</v>
      </c>
      <c r="B76" s="282"/>
      <c r="C76" s="283"/>
      <c r="D76" s="283"/>
      <c r="E76" s="277"/>
      <c r="F76" s="284"/>
      <c r="G76" s="285"/>
      <c r="H76" s="286"/>
      <c r="I76" s="286"/>
      <c r="J76" s="317"/>
      <c r="K76" s="318"/>
    </row>
    <row r="77" ht="27.95" customHeight="1" spans="1:11">
      <c r="A77" s="281" t="s">
        <v>79</v>
      </c>
      <c r="B77" s="282"/>
      <c r="C77" s="283"/>
      <c r="D77" s="283"/>
      <c r="E77" s="277"/>
      <c r="F77" s="284"/>
      <c r="G77" s="285"/>
      <c r="H77" s="286"/>
      <c r="I77" s="286"/>
      <c r="J77" s="317"/>
      <c r="K77" s="318"/>
    </row>
    <row r="78" ht="27.95" customHeight="1" spans="1:11">
      <c r="A78" s="281" t="s">
        <v>80</v>
      </c>
      <c r="B78" s="282"/>
      <c r="C78" s="283"/>
      <c r="D78" s="283"/>
      <c r="E78" s="277"/>
      <c r="F78" s="284"/>
      <c r="G78" s="285"/>
      <c r="H78" s="286"/>
      <c r="I78" s="286"/>
      <c r="J78" s="317"/>
      <c r="K78" s="318"/>
    </row>
    <row r="79" ht="27.95" customHeight="1" spans="1:11">
      <c r="A79" s="281" t="s">
        <v>81</v>
      </c>
      <c r="B79" s="282"/>
      <c r="C79" s="283"/>
      <c r="D79" s="283"/>
      <c r="E79" s="277"/>
      <c r="F79" s="284"/>
      <c r="G79" s="285"/>
      <c r="H79" s="286"/>
      <c r="I79" s="286"/>
      <c r="J79" s="317"/>
      <c r="K79" s="318"/>
    </row>
    <row r="80" ht="27.95" customHeight="1" spans="1:11">
      <c r="A80" s="281" t="s">
        <v>82</v>
      </c>
      <c r="B80" s="282"/>
      <c r="C80" s="283"/>
      <c r="D80" s="283"/>
      <c r="E80" s="277"/>
      <c r="F80" s="284"/>
      <c r="G80" s="285"/>
      <c r="H80" s="286"/>
      <c r="I80" s="286"/>
      <c r="J80" s="317"/>
      <c r="K80" s="318"/>
    </row>
    <row r="81" ht="27.95" customHeight="1" spans="1:11">
      <c r="A81" s="281" t="s">
        <v>83</v>
      </c>
      <c r="B81" s="282"/>
      <c r="C81" s="283"/>
      <c r="D81" s="283"/>
      <c r="E81" s="277"/>
      <c r="F81" s="284"/>
      <c r="G81" s="285"/>
      <c r="H81" s="286"/>
      <c r="I81" s="286"/>
      <c r="J81" s="317"/>
      <c r="K81" s="318"/>
    </row>
    <row r="82" ht="27.95" customHeight="1" spans="1:11">
      <c r="A82" s="281" t="s">
        <v>84</v>
      </c>
      <c r="B82" s="282"/>
      <c r="C82" s="283"/>
      <c r="D82" s="283"/>
      <c r="E82" s="277"/>
      <c r="F82" s="284"/>
      <c r="G82" s="285"/>
      <c r="H82" s="286"/>
      <c r="I82" s="286"/>
      <c r="J82" s="317"/>
      <c r="K82" s="318"/>
    </row>
    <row r="83" ht="27.95" customHeight="1" spans="1:11">
      <c r="A83" s="281" t="s">
        <v>85</v>
      </c>
      <c r="B83" s="282"/>
      <c r="C83" s="283"/>
      <c r="D83" s="283"/>
      <c r="E83" s="277"/>
      <c r="F83" s="284"/>
      <c r="G83" s="285"/>
      <c r="H83" s="286"/>
      <c r="I83" s="286"/>
      <c r="J83" s="317"/>
      <c r="K83" s="318"/>
    </row>
    <row r="84" ht="27.95" customHeight="1" spans="1:11">
      <c r="A84" s="281" t="s">
        <v>86</v>
      </c>
      <c r="B84" s="282"/>
      <c r="C84" s="283"/>
      <c r="D84" s="283"/>
      <c r="E84" s="277"/>
      <c r="F84" s="284"/>
      <c r="G84" s="285"/>
      <c r="H84" s="286"/>
      <c r="I84" s="286"/>
      <c r="J84" s="317"/>
      <c r="K84" s="318"/>
    </row>
    <row r="85" ht="36.75" customHeight="1" spans="1:11">
      <c r="A85" s="210" t="s">
        <v>87</v>
      </c>
      <c r="B85" s="211"/>
      <c r="C85" s="211"/>
      <c r="D85" s="211"/>
      <c r="E85" s="211"/>
      <c r="F85" s="211"/>
      <c r="G85" s="211"/>
      <c r="H85" s="211"/>
      <c r="I85" s="211"/>
      <c r="J85" s="211"/>
      <c r="K85" s="217"/>
    </row>
    <row r="86" s="154" customFormat="1" ht="40.5" customHeight="1" spans="1:11">
      <c r="A86" s="167" t="s">
        <v>59</v>
      </c>
      <c r="B86" s="172" t="s">
        <v>88</v>
      </c>
      <c r="C86" s="287"/>
      <c r="D86" s="169"/>
      <c r="E86" s="167" t="s">
        <v>89</v>
      </c>
      <c r="F86" s="169" t="s">
        <v>90</v>
      </c>
      <c r="G86" s="167" t="s">
        <v>91</v>
      </c>
      <c r="H86" s="167" t="s">
        <v>92</v>
      </c>
      <c r="I86" s="167" t="s">
        <v>93</v>
      </c>
      <c r="J86" s="319" t="s">
        <v>94</v>
      </c>
      <c r="K86" s="167" t="s">
        <v>95</v>
      </c>
    </row>
    <row r="87" ht="54.95" customHeight="1" spans="1:11">
      <c r="A87" s="288">
        <v>1</v>
      </c>
      <c r="B87" s="289"/>
      <c r="C87" s="289"/>
      <c r="D87" s="289"/>
      <c r="E87" s="290"/>
      <c r="F87" s="291"/>
      <c r="G87" s="292"/>
      <c r="H87" s="293"/>
      <c r="I87" s="320"/>
      <c r="J87" s="320"/>
      <c r="K87" s="320"/>
    </row>
    <row r="88" ht="54.95" customHeight="1" spans="1:11">
      <c r="A88" s="288">
        <v>2</v>
      </c>
      <c r="B88" s="289"/>
      <c r="C88" s="289"/>
      <c r="D88" s="289"/>
      <c r="E88" s="290"/>
      <c r="F88" s="291"/>
      <c r="G88" s="292"/>
      <c r="H88" s="293"/>
      <c r="I88" s="320"/>
      <c r="J88" s="320"/>
      <c r="K88" s="320"/>
    </row>
    <row r="89" ht="54.95" customHeight="1" spans="1:11">
      <c r="A89" s="288">
        <v>3</v>
      </c>
      <c r="B89" s="289"/>
      <c r="C89" s="289"/>
      <c r="D89" s="289"/>
      <c r="E89" s="290"/>
      <c r="F89" s="291"/>
      <c r="G89" s="292"/>
      <c r="H89" s="293"/>
      <c r="I89" s="320"/>
      <c r="J89" s="320"/>
      <c r="K89" s="320"/>
    </row>
    <row r="90" ht="54.95" customHeight="1" spans="1:11">
      <c r="A90" s="288">
        <v>4</v>
      </c>
      <c r="B90" s="289"/>
      <c r="C90" s="289"/>
      <c r="D90" s="289"/>
      <c r="E90" s="290"/>
      <c r="F90" s="291"/>
      <c r="G90" s="292"/>
      <c r="H90" s="293"/>
      <c r="I90" s="320"/>
      <c r="J90" s="320"/>
      <c r="K90" s="320"/>
    </row>
    <row r="91" ht="54.95" customHeight="1" spans="1:11">
      <c r="A91" s="288">
        <v>5</v>
      </c>
      <c r="B91" s="289"/>
      <c r="C91" s="289"/>
      <c r="D91" s="289"/>
      <c r="E91" s="290"/>
      <c r="F91" s="291"/>
      <c r="G91" s="292"/>
      <c r="H91" s="293"/>
      <c r="I91" s="320"/>
      <c r="J91" s="320"/>
      <c r="K91" s="320"/>
    </row>
    <row r="92" ht="54.95" customHeight="1" spans="1:11">
      <c r="A92" s="288">
        <v>6</v>
      </c>
      <c r="B92" s="289"/>
      <c r="C92" s="289"/>
      <c r="D92" s="289"/>
      <c r="E92" s="290"/>
      <c r="F92" s="291"/>
      <c r="G92" s="292"/>
      <c r="H92" s="293"/>
      <c r="I92" s="320"/>
      <c r="J92" s="320"/>
      <c r="K92" s="320"/>
    </row>
    <row r="93" ht="54.95" customHeight="1" spans="1:11">
      <c r="A93" s="288">
        <v>7</v>
      </c>
      <c r="B93" s="289"/>
      <c r="C93" s="289"/>
      <c r="D93" s="289"/>
      <c r="E93" s="290"/>
      <c r="F93" s="291"/>
      <c r="G93" s="292"/>
      <c r="H93" s="293"/>
      <c r="I93" s="320"/>
      <c r="J93" s="320"/>
      <c r="K93" s="320"/>
    </row>
    <row r="94" ht="54.95" customHeight="1" spans="1:11">
      <c r="A94" s="288">
        <v>8</v>
      </c>
      <c r="B94" s="289"/>
      <c r="C94" s="289"/>
      <c r="D94" s="289"/>
      <c r="E94" s="290"/>
      <c r="F94" s="291"/>
      <c r="G94" s="292"/>
      <c r="H94" s="293"/>
      <c r="I94" s="320"/>
      <c r="J94" s="320"/>
      <c r="K94" s="320"/>
    </row>
    <row r="95" ht="54.95" customHeight="1" spans="1:11">
      <c r="A95" s="288">
        <v>9</v>
      </c>
      <c r="B95" s="289"/>
      <c r="C95" s="289"/>
      <c r="D95" s="289"/>
      <c r="E95" s="290"/>
      <c r="F95" s="291"/>
      <c r="G95" s="292"/>
      <c r="H95" s="293"/>
      <c r="I95" s="320"/>
      <c r="J95" s="320"/>
      <c r="K95" s="320"/>
    </row>
    <row r="96" ht="54.95" customHeight="1" spans="1:11">
      <c r="A96" s="294">
        <v>10</v>
      </c>
      <c r="B96" s="289"/>
      <c r="C96" s="289"/>
      <c r="D96" s="289"/>
      <c r="E96" s="290"/>
      <c r="F96" s="291"/>
      <c r="G96" s="292"/>
      <c r="H96" s="293"/>
      <c r="I96" s="320"/>
      <c r="J96" s="320"/>
      <c r="K96" s="320"/>
    </row>
    <row r="97" ht="35.1" customHeight="1" spans="1:11">
      <c r="A97" s="210" t="s">
        <v>96</v>
      </c>
      <c r="B97" s="211"/>
      <c r="C97" s="211"/>
      <c r="D97" s="211"/>
      <c r="E97" s="211"/>
      <c r="F97" s="211"/>
      <c r="G97" s="211"/>
      <c r="H97" s="211"/>
      <c r="I97" s="211"/>
      <c r="J97" s="211"/>
      <c r="K97" s="217"/>
    </row>
    <row r="98" s="154" customFormat="1" ht="30" customHeight="1" spans="1:11">
      <c r="A98" s="295" t="s">
        <v>97</v>
      </c>
      <c r="B98" s="296"/>
      <c r="C98" s="296"/>
      <c r="D98" s="296"/>
      <c r="E98" s="296"/>
      <c r="F98" s="296"/>
      <c r="G98" s="296"/>
      <c r="H98" s="296"/>
      <c r="I98" s="296"/>
      <c r="J98" s="296"/>
      <c r="K98" s="321"/>
    </row>
    <row r="99" ht="27" customHeight="1" spans="1:11">
      <c r="A99" s="192" t="s">
        <v>59</v>
      </c>
      <c r="B99" s="210" t="s">
        <v>98</v>
      </c>
      <c r="C99" s="211"/>
      <c r="D99" s="211"/>
      <c r="E99" s="211"/>
      <c r="F99" s="211"/>
      <c r="G99" s="217"/>
      <c r="H99" s="192" t="s">
        <v>99</v>
      </c>
      <c r="I99" s="192" t="s">
        <v>100</v>
      </c>
      <c r="J99" s="192"/>
      <c r="K99" s="192"/>
    </row>
    <row r="100" ht="36" customHeight="1" spans="1:11">
      <c r="A100" s="288">
        <v>1</v>
      </c>
      <c r="B100" s="297"/>
      <c r="C100" s="298"/>
      <c r="D100" s="298"/>
      <c r="E100" s="298"/>
      <c r="F100" s="298"/>
      <c r="G100" s="299"/>
      <c r="H100" s="300"/>
      <c r="I100" s="322"/>
      <c r="J100" s="322"/>
      <c r="K100" s="322"/>
    </row>
    <row r="101" ht="36" customHeight="1" spans="1:11">
      <c r="A101" s="288">
        <v>2</v>
      </c>
      <c r="B101" s="297"/>
      <c r="C101" s="298"/>
      <c r="D101" s="298"/>
      <c r="E101" s="298"/>
      <c r="F101" s="298"/>
      <c r="G101" s="299"/>
      <c r="H101" s="300"/>
      <c r="I101" s="322"/>
      <c r="J101" s="322"/>
      <c r="K101" s="322"/>
    </row>
    <row r="102" ht="36" customHeight="1" spans="1:11">
      <c r="A102" s="288">
        <v>3</v>
      </c>
      <c r="B102" s="297"/>
      <c r="C102" s="298"/>
      <c r="D102" s="298"/>
      <c r="E102" s="298"/>
      <c r="F102" s="298"/>
      <c r="G102" s="299"/>
      <c r="H102" s="300"/>
      <c r="I102" s="322"/>
      <c r="J102" s="322"/>
      <c r="K102" s="322"/>
    </row>
    <row r="103" ht="36" customHeight="1" spans="1:11">
      <c r="A103" s="288">
        <v>4</v>
      </c>
      <c r="B103" s="297"/>
      <c r="C103" s="298"/>
      <c r="D103" s="298"/>
      <c r="E103" s="298"/>
      <c r="F103" s="298"/>
      <c r="G103" s="299"/>
      <c r="H103" s="300"/>
      <c r="I103" s="322"/>
      <c r="J103" s="322"/>
      <c r="K103" s="322"/>
    </row>
    <row r="104" ht="36" customHeight="1" spans="1:11">
      <c r="A104" s="288">
        <v>5</v>
      </c>
      <c r="B104" s="297"/>
      <c r="C104" s="298"/>
      <c r="D104" s="298"/>
      <c r="E104" s="298"/>
      <c r="F104" s="298"/>
      <c r="G104" s="299"/>
      <c r="H104" s="300"/>
      <c r="I104" s="322"/>
      <c r="J104" s="322"/>
      <c r="K104" s="322"/>
    </row>
    <row r="105" ht="36" customHeight="1" spans="1:11">
      <c r="A105" s="288">
        <v>6</v>
      </c>
      <c r="B105" s="297"/>
      <c r="C105" s="298"/>
      <c r="D105" s="298"/>
      <c r="E105" s="298"/>
      <c r="F105" s="298"/>
      <c r="G105" s="299"/>
      <c r="H105" s="300"/>
      <c r="I105" s="322"/>
      <c r="J105" s="322"/>
      <c r="K105" s="322"/>
    </row>
    <row r="106" s="154" customFormat="1" ht="30" customHeight="1" spans="1:11">
      <c r="A106" s="295" t="s">
        <v>101</v>
      </c>
      <c r="B106" s="296"/>
      <c r="C106" s="296"/>
      <c r="D106" s="296"/>
      <c r="E106" s="296"/>
      <c r="F106" s="296"/>
      <c r="G106" s="296"/>
      <c r="H106" s="296"/>
      <c r="I106" s="323"/>
      <c r="J106" s="323"/>
      <c r="K106" s="324"/>
    </row>
    <row r="107" s="154" customFormat="1" ht="34.5" customHeight="1" spans="1:11">
      <c r="A107" s="196" t="s">
        <v>59</v>
      </c>
      <c r="B107" s="196" t="s">
        <v>102</v>
      </c>
      <c r="C107" s="196" t="s">
        <v>103</v>
      </c>
      <c r="D107" s="196"/>
      <c r="E107" s="196"/>
      <c r="F107" s="196" t="s">
        <v>104</v>
      </c>
      <c r="G107" s="210" t="s">
        <v>105</v>
      </c>
      <c r="H107" s="217"/>
      <c r="I107" s="196" t="s">
        <v>106</v>
      </c>
      <c r="J107" s="178" t="s">
        <v>99</v>
      </c>
      <c r="K107" s="179"/>
    </row>
    <row r="108" ht="36" customHeight="1" spans="1:11">
      <c r="A108" s="301">
        <v>1</v>
      </c>
      <c r="B108" s="302"/>
      <c r="C108" s="303"/>
      <c r="D108" s="304"/>
      <c r="E108" s="305"/>
      <c r="F108" s="302"/>
      <c r="G108" s="303"/>
      <c r="H108" s="305"/>
      <c r="I108" s="302"/>
      <c r="J108" s="325"/>
      <c r="K108" s="326"/>
    </row>
    <row r="109" ht="36" customHeight="1" spans="1:11">
      <c r="A109" s="301">
        <v>2</v>
      </c>
      <c r="B109" s="302"/>
      <c r="C109" s="303"/>
      <c r="D109" s="304"/>
      <c r="E109" s="305"/>
      <c r="F109" s="302"/>
      <c r="G109" s="303"/>
      <c r="H109" s="305"/>
      <c r="I109" s="302"/>
      <c r="J109" s="325"/>
      <c r="K109" s="326"/>
    </row>
    <row r="110" ht="36" customHeight="1" spans="1:11">
      <c r="A110" s="301">
        <v>3</v>
      </c>
      <c r="B110" s="302"/>
      <c r="C110" s="303"/>
      <c r="D110" s="304"/>
      <c r="E110" s="305"/>
      <c r="F110" s="302"/>
      <c r="G110" s="303"/>
      <c r="H110" s="305"/>
      <c r="I110" s="302"/>
      <c r="J110" s="325"/>
      <c r="K110" s="326"/>
    </row>
    <row r="111" ht="36" customHeight="1" spans="1:11">
      <c r="A111" s="301">
        <v>4</v>
      </c>
      <c r="B111" s="302"/>
      <c r="C111" s="303"/>
      <c r="D111" s="304"/>
      <c r="E111" s="305"/>
      <c r="F111" s="302"/>
      <c r="G111" s="303"/>
      <c r="H111" s="305"/>
      <c r="I111" s="302"/>
      <c r="J111" s="325"/>
      <c r="K111" s="326"/>
    </row>
    <row r="112" ht="36" customHeight="1" spans="1:11">
      <c r="A112" s="301">
        <v>5</v>
      </c>
      <c r="B112" s="302"/>
      <c r="C112" s="303"/>
      <c r="D112" s="304"/>
      <c r="E112" s="305"/>
      <c r="F112" s="302"/>
      <c r="G112" s="303"/>
      <c r="H112" s="305"/>
      <c r="I112" s="302"/>
      <c r="J112" s="325"/>
      <c r="K112" s="326"/>
    </row>
    <row r="113" ht="36" customHeight="1" spans="1:11">
      <c r="A113" s="301">
        <v>6</v>
      </c>
      <c r="B113" s="302"/>
      <c r="C113" s="303"/>
      <c r="D113" s="304"/>
      <c r="E113" s="305"/>
      <c r="F113" s="302"/>
      <c r="G113" s="303"/>
      <c r="H113" s="305"/>
      <c r="I113" s="302"/>
      <c r="J113" s="325"/>
      <c r="K113" s="326"/>
    </row>
    <row r="114" ht="36" customHeight="1" spans="1:11">
      <c r="A114" s="301">
        <v>7</v>
      </c>
      <c r="B114" s="302"/>
      <c r="C114" s="303"/>
      <c r="D114" s="304"/>
      <c r="E114" s="305"/>
      <c r="F114" s="302"/>
      <c r="G114" s="303"/>
      <c r="H114" s="305"/>
      <c r="I114" s="302"/>
      <c r="J114" s="325"/>
      <c r="K114" s="326"/>
    </row>
    <row r="115" ht="36" customHeight="1" spans="1:11">
      <c r="A115" s="301">
        <v>8</v>
      </c>
      <c r="B115" s="302"/>
      <c r="C115" s="303"/>
      <c r="D115" s="304"/>
      <c r="E115" s="305"/>
      <c r="F115" s="302"/>
      <c r="G115" s="303"/>
      <c r="H115" s="305"/>
      <c r="I115" s="302"/>
      <c r="J115" s="325"/>
      <c r="K115" s="326"/>
    </row>
    <row r="116" ht="18.75" customHeight="1" spans="1:11">
      <c r="A116" s="167" t="s">
        <v>107</v>
      </c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</row>
    <row r="117" ht="24" customHeight="1" spans="1:11">
      <c r="A117" s="306" t="s">
        <v>108</v>
      </c>
      <c r="B117" s="307"/>
      <c r="C117" s="307"/>
      <c r="D117" s="308"/>
      <c r="E117" s="309"/>
      <c r="F117" s="310"/>
      <c r="G117" s="311" t="s">
        <v>109</v>
      </c>
      <c r="H117" s="312"/>
      <c r="I117" s="309"/>
      <c r="J117" s="327"/>
      <c r="K117" s="310"/>
    </row>
    <row r="118" ht="30.75" customHeight="1" spans="1:11">
      <c r="A118" s="167" t="s">
        <v>59</v>
      </c>
      <c r="B118" s="167" t="s">
        <v>110</v>
      </c>
      <c r="C118" s="167"/>
      <c r="D118" s="167" t="s">
        <v>111</v>
      </c>
      <c r="E118" s="167"/>
      <c r="F118" s="167" t="s">
        <v>112</v>
      </c>
      <c r="G118" s="167" t="s">
        <v>113</v>
      </c>
      <c r="H118" s="167" t="s">
        <v>114</v>
      </c>
      <c r="I118" s="167" t="s">
        <v>115</v>
      </c>
      <c r="J118" s="167" t="s">
        <v>116</v>
      </c>
      <c r="K118" s="167"/>
    </row>
    <row r="119" ht="21.6" customHeight="1" spans="1:11">
      <c r="A119" s="301" t="s">
        <v>74</v>
      </c>
      <c r="B119" s="313"/>
      <c r="C119" s="313"/>
      <c r="D119" s="314"/>
      <c r="E119" s="314"/>
      <c r="F119" s="313"/>
      <c r="G119" s="313"/>
      <c r="H119" s="286"/>
      <c r="I119" s="328"/>
      <c r="J119" s="318"/>
      <c r="K119" s="318"/>
    </row>
    <row r="120" ht="21.6" customHeight="1" spans="1:11">
      <c r="A120" s="301" t="s">
        <v>75</v>
      </c>
      <c r="B120" s="313"/>
      <c r="C120" s="313"/>
      <c r="D120" s="314"/>
      <c r="E120" s="314"/>
      <c r="F120" s="313"/>
      <c r="G120" s="313"/>
      <c r="H120" s="286"/>
      <c r="I120" s="328"/>
      <c r="J120" s="318"/>
      <c r="K120" s="318"/>
    </row>
    <row r="121" ht="21.6" customHeight="1" spans="1:11">
      <c r="A121" s="301" t="s">
        <v>76</v>
      </c>
      <c r="B121" s="313"/>
      <c r="C121" s="313"/>
      <c r="D121" s="314"/>
      <c r="E121" s="314"/>
      <c r="F121" s="313"/>
      <c r="G121" s="313"/>
      <c r="H121" s="286"/>
      <c r="I121" s="328"/>
      <c r="J121" s="318"/>
      <c r="K121" s="318"/>
    </row>
    <row r="122" ht="21.6" customHeight="1" spans="1:11">
      <c r="A122" s="301" t="s">
        <v>77</v>
      </c>
      <c r="B122" s="313"/>
      <c r="C122" s="313"/>
      <c r="D122" s="314"/>
      <c r="E122" s="314"/>
      <c r="F122" s="313"/>
      <c r="G122" s="313"/>
      <c r="H122" s="286"/>
      <c r="I122" s="328"/>
      <c r="J122" s="318"/>
      <c r="K122" s="318"/>
    </row>
    <row r="123" ht="21.6" customHeight="1" spans="1:11">
      <c r="A123" s="301" t="s">
        <v>78</v>
      </c>
      <c r="B123" s="313"/>
      <c r="C123" s="313"/>
      <c r="D123" s="314"/>
      <c r="E123" s="314"/>
      <c r="F123" s="313"/>
      <c r="G123" s="313"/>
      <c r="H123" s="286"/>
      <c r="I123" s="328"/>
      <c r="J123" s="318"/>
      <c r="K123" s="318"/>
    </row>
    <row r="124" ht="21.6" customHeight="1" spans="1:11">
      <c r="A124" s="301" t="s">
        <v>79</v>
      </c>
      <c r="B124" s="313"/>
      <c r="C124" s="313"/>
      <c r="D124" s="314"/>
      <c r="E124" s="314"/>
      <c r="F124" s="313"/>
      <c r="G124" s="313"/>
      <c r="H124" s="286"/>
      <c r="I124" s="328"/>
      <c r="J124" s="318"/>
      <c r="K124" s="318"/>
    </row>
    <row r="125" ht="21.6" customHeight="1" spans="1:11">
      <c r="A125" s="301" t="s">
        <v>80</v>
      </c>
      <c r="B125" s="313"/>
      <c r="C125" s="313"/>
      <c r="D125" s="314"/>
      <c r="E125" s="314"/>
      <c r="F125" s="313"/>
      <c r="G125" s="313"/>
      <c r="H125" s="286"/>
      <c r="I125" s="328"/>
      <c r="J125" s="318"/>
      <c r="K125" s="318"/>
    </row>
    <row r="126" ht="21.6" customHeight="1" spans="1:11">
      <c r="A126" s="301" t="s">
        <v>81</v>
      </c>
      <c r="B126" s="313"/>
      <c r="C126" s="313"/>
      <c r="D126" s="314"/>
      <c r="E126" s="314"/>
      <c r="F126" s="313"/>
      <c r="G126" s="313"/>
      <c r="H126" s="286"/>
      <c r="I126" s="328"/>
      <c r="J126" s="318"/>
      <c r="K126" s="318"/>
    </row>
    <row r="127" ht="21.6" customHeight="1" spans="1:11">
      <c r="A127" s="301" t="s">
        <v>82</v>
      </c>
      <c r="B127" s="313"/>
      <c r="C127" s="313"/>
      <c r="D127" s="314"/>
      <c r="E127" s="314"/>
      <c r="F127" s="313"/>
      <c r="G127" s="313"/>
      <c r="H127" s="286"/>
      <c r="I127" s="328"/>
      <c r="J127" s="318"/>
      <c r="K127" s="318"/>
    </row>
    <row r="128" ht="21.6" customHeight="1" spans="1:11">
      <c r="A128" s="301" t="s">
        <v>83</v>
      </c>
      <c r="B128" s="313"/>
      <c r="C128" s="313"/>
      <c r="D128" s="314"/>
      <c r="E128" s="314"/>
      <c r="F128" s="313"/>
      <c r="G128" s="313"/>
      <c r="H128" s="286"/>
      <c r="I128" s="328"/>
      <c r="J128" s="318"/>
      <c r="K128" s="318"/>
    </row>
    <row r="129" ht="21.6" customHeight="1" spans="1:11">
      <c r="A129" s="301" t="s">
        <v>84</v>
      </c>
      <c r="B129" s="313"/>
      <c r="C129" s="313"/>
      <c r="D129" s="314"/>
      <c r="E129" s="314"/>
      <c r="F129" s="313"/>
      <c r="G129" s="313"/>
      <c r="H129" s="286"/>
      <c r="I129" s="328"/>
      <c r="J129" s="318"/>
      <c r="K129" s="318"/>
    </row>
    <row r="130" ht="21.6" customHeight="1" spans="1:11">
      <c r="A130" s="301" t="s">
        <v>85</v>
      </c>
      <c r="B130" s="313"/>
      <c r="C130" s="313"/>
      <c r="D130" s="314"/>
      <c r="E130" s="314"/>
      <c r="F130" s="313"/>
      <c r="G130" s="313"/>
      <c r="H130" s="286"/>
      <c r="I130" s="328"/>
      <c r="J130" s="318"/>
      <c r="K130" s="318"/>
    </row>
    <row r="131" ht="21.6" customHeight="1" spans="1:11">
      <c r="A131" s="301" t="s">
        <v>86</v>
      </c>
      <c r="B131" s="313"/>
      <c r="C131" s="313"/>
      <c r="D131" s="314"/>
      <c r="E131" s="314"/>
      <c r="F131" s="313"/>
      <c r="G131" s="313"/>
      <c r="H131" s="286"/>
      <c r="I131" s="328"/>
      <c r="J131" s="318"/>
      <c r="K131" s="318"/>
    </row>
    <row r="132" ht="21.6" customHeight="1" spans="1:11">
      <c r="A132" s="301" t="s">
        <v>117</v>
      </c>
      <c r="B132" s="313"/>
      <c r="C132" s="313"/>
      <c r="D132" s="314"/>
      <c r="E132" s="314"/>
      <c r="F132" s="313"/>
      <c r="G132" s="313"/>
      <c r="H132" s="286"/>
      <c r="I132" s="328"/>
      <c r="J132" s="318"/>
      <c r="K132" s="318"/>
    </row>
    <row r="133" ht="21.6" customHeight="1" spans="1:11">
      <c r="A133" s="301" t="s">
        <v>118</v>
      </c>
      <c r="B133" s="313"/>
      <c r="C133" s="313"/>
      <c r="D133" s="314"/>
      <c r="E133" s="314"/>
      <c r="F133" s="313"/>
      <c r="G133" s="313"/>
      <c r="H133" s="286"/>
      <c r="I133" s="328"/>
      <c r="J133" s="318"/>
      <c r="K133" s="318"/>
    </row>
    <row r="134" ht="21.6" customHeight="1" spans="1:11">
      <c r="A134" s="301" t="s">
        <v>119</v>
      </c>
      <c r="B134" s="313"/>
      <c r="C134" s="313"/>
      <c r="D134" s="314"/>
      <c r="E134" s="314"/>
      <c r="F134" s="313"/>
      <c r="G134" s="313"/>
      <c r="H134" s="286"/>
      <c r="I134" s="328"/>
      <c r="J134" s="318"/>
      <c r="K134" s="318"/>
    </row>
    <row r="135" ht="21.6" customHeight="1" spans="1:11">
      <c r="A135" s="301" t="s">
        <v>120</v>
      </c>
      <c r="B135" s="313"/>
      <c r="C135" s="313"/>
      <c r="D135" s="314"/>
      <c r="E135" s="314"/>
      <c r="F135" s="313"/>
      <c r="G135" s="313"/>
      <c r="H135" s="286"/>
      <c r="I135" s="328"/>
      <c r="J135" s="318"/>
      <c r="K135" s="318"/>
    </row>
    <row r="136" ht="21.6" customHeight="1" spans="1:11">
      <c r="A136" s="301" t="s">
        <v>121</v>
      </c>
      <c r="B136" s="313"/>
      <c r="C136" s="313"/>
      <c r="D136" s="314"/>
      <c r="E136" s="314"/>
      <c r="F136" s="313"/>
      <c r="G136" s="313"/>
      <c r="H136" s="286"/>
      <c r="I136" s="328"/>
      <c r="J136" s="318"/>
      <c r="K136" s="318"/>
    </row>
    <row r="137" ht="21.6" customHeight="1" spans="1:11">
      <c r="A137" s="301" t="s">
        <v>122</v>
      </c>
      <c r="B137" s="313"/>
      <c r="C137" s="313"/>
      <c r="D137" s="314"/>
      <c r="E137" s="314"/>
      <c r="F137" s="313"/>
      <c r="G137" s="313"/>
      <c r="H137" s="286"/>
      <c r="I137" s="328"/>
      <c r="J137" s="318"/>
      <c r="K137" s="318"/>
    </row>
    <row r="138" ht="21.6" customHeight="1" spans="1:11">
      <c r="A138" s="301" t="s">
        <v>123</v>
      </c>
      <c r="B138" s="313"/>
      <c r="C138" s="313"/>
      <c r="D138" s="314"/>
      <c r="E138" s="314"/>
      <c r="F138" s="313"/>
      <c r="G138" s="313"/>
      <c r="H138" s="286"/>
      <c r="I138" s="328"/>
      <c r="J138" s="318"/>
      <c r="K138" s="318"/>
    </row>
    <row r="139" ht="21.6" customHeight="1" spans="1:11">
      <c r="A139" s="167" t="s">
        <v>124</v>
      </c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</row>
    <row r="140" ht="29.25" customHeight="1" spans="1:11">
      <c r="A140" s="167" t="s">
        <v>59</v>
      </c>
      <c r="B140" s="172" t="s">
        <v>125</v>
      </c>
      <c r="C140" s="287"/>
      <c r="D140" s="287"/>
      <c r="E140" s="287"/>
      <c r="F140" s="287"/>
      <c r="G140" s="287"/>
      <c r="H140" s="287"/>
      <c r="I140" s="287"/>
      <c r="J140" s="287"/>
      <c r="K140" s="169"/>
    </row>
    <row r="141" ht="24" customHeight="1" spans="1:11">
      <c r="A141" s="301" t="s">
        <v>74</v>
      </c>
      <c r="B141" s="329"/>
      <c r="C141" s="330"/>
      <c r="D141" s="330"/>
      <c r="E141" s="330"/>
      <c r="F141" s="330"/>
      <c r="G141" s="330"/>
      <c r="H141" s="330"/>
      <c r="I141" s="330"/>
      <c r="J141" s="330"/>
      <c r="K141" s="372"/>
    </row>
    <row r="142" ht="24" customHeight="1" spans="1:11">
      <c r="A142" s="301" t="s">
        <v>75</v>
      </c>
      <c r="B142" s="329"/>
      <c r="C142" s="330"/>
      <c r="D142" s="330"/>
      <c r="E142" s="330"/>
      <c r="F142" s="330"/>
      <c r="G142" s="330"/>
      <c r="H142" s="330"/>
      <c r="I142" s="330"/>
      <c r="J142" s="330"/>
      <c r="K142" s="372"/>
    </row>
    <row r="143" ht="24" customHeight="1" spans="1:11">
      <c r="A143" s="301" t="s">
        <v>76</v>
      </c>
      <c r="B143" s="329"/>
      <c r="C143" s="330"/>
      <c r="D143" s="330"/>
      <c r="E143" s="330"/>
      <c r="F143" s="330"/>
      <c r="G143" s="330"/>
      <c r="H143" s="330"/>
      <c r="I143" s="330"/>
      <c r="J143" s="330"/>
      <c r="K143" s="372"/>
    </row>
    <row r="144" ht="24" customHeight="1" spans="1:11">
      <c r="A144" s="301" t="s">
        <v>77</v>
      </c>
      <c r="B144" s="329"/>
      <c r="C144" s="330"/>
      <c r="D144" s="330"/>
      <c r="E144" s="330"/>
      <c r="F144" s="330"/>
      <c r="G144" s="330"/>
      <c r="H144" s="330"/>
      <c r="I144" s="330"/>
      <c r="J144" s="330"/>
      <c r="K144" s="372"/>
    </row>
    <row r="145" ht="24" customHeight="1" spans="1:11">
      <c r="A145" s="301" t="s">
        <v>78</v>
      </c>
      <c r="B145" s="329"/>
      <c r="C145" s="330"/>
      <c r="D145" s="330"/>
      <c r="E145" s="330"/>
      <c r="F145" s="330"/>
      <c r="G145" s="330"/>
      <c r="H145" s="330"/>
      <c r="I145" s="330"/>
      <c r="J145" s="330"/>
      <c r="K145" s="372"/>
    </row>
    <row r="146" ht="18.75" customHeight="1" spans="1:11">
      <c r="A146" s="331" t="s">
        <v>126</v>
      </c>
      <c r="B146" s="332"/>
      <c r="C146" s="332"/>
      <c r="D146" s="332"/>
      <c r="E146" s="332"/>
      <c r="F146" s="332"/>
      <c r="G146" s="332"/>
      <c r="H146" s="332"/>
      <c r="I146" s="332"/>
      <c r="J146" s="332"/>
      <c r="K146" s="373"/>
    </row>
    <row r="147" ht="40.5" customHeight="1" spans="1:11">
      <c r="A147" s="333" t="s">
        <v>127</v>
      </c>
      <c r="B147" s="334"/>
      <c r="C147" s="334"/>
      <c r="D147" s="334"/>
      <c r="E147" s="334"/>
      <c r="F147" s="334"/>
      <c r="G147" s="334"/>
      <c r="H147" s="334"/>
      <c r="I147" s="334"/>
      <c r="J147" s="334"/>
      <c r="K147" s="374"/>
    </row>
    <row r="148" ht="19.5" customHeight="1" spans="1:11">
      <c r="A148" s="335" t="s">
        <v>128</v>
      </c>
      <c r="B148" s="259"/>
      <c r="C148" s="259"/>
      <c r="D148" s="259"/>
      <c r="E148" s="259"/>
      <c r="F148" s="259"/>
      <c r="G148" s="259" t="s">
        <v>129</v>
      </c>
      <c r="H148" s="259"/>
      <c r="I148" s="259"/>
      <c r="J148" s="259"/>
      <c r="K148" s="375"/>
    </row>
    <row r="149" s="155" customFormat="1" ht="4.5" customHeight="1" spans="1:11">
      <c r="A149" s="336"/>
      <c r="B149" s="336"/>
      <c r="C149" s="336"/>
      <c r="D149" s="336"/>
      <c r="E149" s="336"/>
      <c r="F149" s="337"/>
      <c r="G149" s="337"/>
      <c r="H149" s="337"/>
      <c r="I149" s="337"/>
      <c r="J149" s="376"/>
      <c r="K149" s="376"/>
    </row>
    <row r="150" s="5" customFormat="1" ht="18.75" customHeight="1" spans="1:11">
      <c r="A150" s="338" t="s">
        <v>130</v>
      </c>
      <c r="B150" s="339"/>
      <c r="C150" s="339"/>
      <c r="D150" s="339"/>
      <c r="E150" s="339"/>
      <c r="F150" s="339"/>
      <c r="G150" s="339"/>
      <c r="H150" s="339"/>
      <c r="I150" s="339"/>
      <c r="J150" s="339"/>
      <c r="K150" s="377"/>
    </row>
    <row r="151" ht="33" customHeight="1" spans="1:11">
      <c r="A151" s="340" t="s">
        <v>131</v>
      </c>
      <c r="B151" s="341"/>
      <c r="C151" s="341"/>
      <c r="D151" s="341"/>
      <c r="E151" s="341"/>
      <c r="F151" s="341"/>
      <c r="G151" s="341"/>
      <c r="H151" s="341"/>
      <c r="I151" s="341"/>
      <c r="J151" s="341"/>
      <c r="K151" s="378"/>
    </row>
    <row r="152" ht="20.25" customHeight="1" spans="1:11">
      <c r="A152" s="342" t="s">
        <v>132</v>
      </c>
      <c r="B152" s="343"/>
      <c r="C152" s="343"/>
      <c r="D152" s="343"/>
      <c r="E152" s="343"/>
      <c r="F152" s="343"/>
      <c r="G152" s="343"/>
      <c r="H152" s="343"/>
      <c r="I152" s="343"/>
      <c r="J152" s="343"/>
      <c r="K152" s="379"/>
    </row>
    <row r="153" ht="30" customHeight="1" spans="1:11">
      <c r="A153" s="344"/>
      <c r="B153" s="336"/>
      <c r="C153" s="336"/>
      <c r="D153" s="336"/>
      <c r="E153" s="336"/>
      <c r="F153" s="337"/>
      <c r="G153" s="337" t="s">
        <v>133</v>
      </c>
      <c r="H153" s="337"/>
      <c r="I153" s="337"/>
      <c r="J153" s="376"/>
      <c r="K153" s="380"/>
    </row>
    <row r="154" s="156" customFormat="1" ht="4.5" customHeight="1" spans="1:11">
      <c r="A154" s="345"/>
      <c r="B154" s="345"/>
      <c r="C154" s="345"/>
      <c r="D154" s="345"/>
      <c r="E154" s="345"/>
      <c r="F154" s="345"/>
      <c r="G154" s="345"/>
      <c r="H154" s="345"/>
      <c r="I154" s="345"/>
      <c r="J154" s="345"/>
      <c r="K154" s="345"/>
    </row>
    <row r="155" ht="21" customHeight="1" spans="1:11">
      <c r="A155" s="346" t="s">
        <v>134</v>
      </c>
      <c r="B155" s="347"/>
      <c r="C155" s="347"/>
      <c r="D155" s="347"/>
      <c r="E155" s="347"/>
      <c r="F155" s="347"/>
      <c r="G155" s="347"/>
      <c r="H155" s="347"/>
      <c r="I155" s="347"/>
      <c r="J155" s="347"/>
      <c r="K155" s="381"/>
    </row>
    <row r="156" ht="45" customHeight="1" spans="1:13">
      <c r="A156" s="348" t="s">
        <v>135</v>
      </c>
      <c r="B156" s="349"/>
      <c r="C156" s="349"/>
      <c r="D156" s="349"/>
      <c r="E156" s="349"/>
      <c r="F156" s="349"/>
      <c r="G156" s="347"/>
      <c r="H156" s="347"/>
      <c r="I156" s="382" t="s">
        <v>56</v>
      </c>
      <c r="J156" s="382"/>
      <c r="K156" s="383"/>
      <c r="M156" s="384"/>
    </row>
    <row r="157" ht="30" customHeight="1" spans="1:13">
      <c r="A157" s="350"/>
      <c r="B157" s="351"/>
      <c r="C157" s="351"/>
      <c r="D157" s="351"/>
      <c r="E157" s="351"/>
      <c r="F157" s="199" t="s">
        <v>136</v>
      </c>
      <c r="G157" s="199"/>
      <c r="H157" s="199"/>
      <c r="I157" s="385"/>
      <c r="J157" s="385"/>
      <c r="K157" s="383"/>
      <c r="M157" s="384"/>
    </row>
    <row r="158" spans="1:11">
      <c r="A158" s="236"/>
      <c r="B158" s="352"/>
      <c r="C158" s="353"/>
      <c r="D158" s="353"/>
      <c r="E158" s="353"/>
      <c r="F158" s="353"/>
      <c r="G158" s="354" t="s">
        <v>137</v>
      </c>
      <c r="H158" s="354"/>
      <c r="I158" s="354"/>
      <c r="J158" s="223"/>
      <c r="K158" s="386"/>
    </row>
    <row r="159" spans="1:11">
      <c r="A159" s="192" t="s">
        <v>138</v>
      </c>
      <c r="B159" s="192"/>
      <c r="C159" s="192" t="s">
        <v>139</v>
      </c>
      <c r="D159" s="192" t="s">
        <v>140</v>
      </c>
      <c r="E159" s="192"/>
      <c r="F159" s="192"/>
      <c r="G159" s="192"/>
      <c r="H159" s="192"/>
      <c r="I159" s="192"/>
      <c r="J159" s="210" t="s">
        <v>141</v>
      </c>
      <c r="K159" s="217"/>
    </row>
    <row r="160" ht="22.5" customHeight="1" spans="1:11">
      <c r="A160" s="355"/>
      <c r="B160" s="355"/>
      <c r="C160" s="197"/>
      <c r="D160" s="196" t="s">
        <v>142</v>
      </c>
      <c r="E160" s="197"/>
      <c r="F160" s="196" t="s">
        <v>143</v>
      </c>
      <c r="G160" s="197"/>
      <c r="H160" s="196" t="s">
        <v>144</v>
      </c>
      <c r="I160" s="197"/>
      <c r="J160" s="387"/>
      <c r="K160" s="388"/>
    </row>
    <row r="161" s="156" customFormat="1" ht="4.5" customHeight="1" spans="1:11">
      <c r="A161" s="356"/>
      <c r="B161" s="356"/>
      <c r="C161" s="357"/>
      <c r="D161" s="211"/>
      <c r="E161" s="357"/>
      <c r="F161" s="211"/>
      <c r="G161" s="357"/>
      <c r="H161" s="211"/>
      <c r="I161" s="357"/>
      <c r="J161" s="357"/>
      <c r="K161" s="357"/>
    </row>
    <row r="162" spans="1:11">
      <c r="A162" s="185" t="s">
        <v>145</v>
      </c>
      <c r="B162" s="203"/>
      <c r="C162" s="203"/>
      <c r="D162" s="203"/>
      <c r="E162" s="203"/>
      <c r="F162" s="203"/>
      <c r="G162" s="203"/>
      <c r="H162" s="203"/>
      <c r="I162" s="203"/>
      <c r="J162" s="203"/>
      <c r="K162" s="186"/>
    </row>
    <row r="163" ht="24.95" customHeight="1" spans="1:11">
      <c r="A163" s="358"/>
      <c r="B163" s="359"/>
      <c r="C163" s="359"/>
      <c r="D163" s="359"/>
      <c r="E163" s="359"/>
      <c r="F163" s="359"/>
      <c r="G163" s="359"/>
      <c r="H163" s="359"/>
      <c r="I163" s="359"/>
      <c r="J163" s="359"/>
      <c r="K163" s="389"/>
    </row>
    <row r="164" spans="1:11">
      <c r="A164" s="360" t="s">
        <v>146</v>
      </c>
      <c r="B164" s="361"/>
      <c r="C164" s="361"/>
      <c r="D164" s="361"/>
      <c r="E164" s="361"/>
      <c r="F164" s="361"/>
      <c r="G164" s="347"/>
      <c r="H164" s="241"/>
      <c r="I164" s="382" t="s">
        <v>56</v>
      </c>
      <c r="J164" s="382"/>
      <c r="K164" s="386"/>
    </row>
    <row r="165" spans="1:11">
      <c r="A165" s="240"/>
      <c r="B165" s="362"/>
      <c r="C165" s="363"/>
      <c r="D165" s="363"/>
      <c r="E165" s="363"/>
      <c r="F165" s="363"/>
      <c r="G165" s="203" t="s">
        <v>137</v>
      </c>
      <c r="H165" s="203"/>
      <c r="I165" s="203"/>
      <c r="J165" s="203"/>
      <c r="K165" s="390"/>
    </row>
    <row r="166" ht="25.5" spans="1:11">
      <c r="A166" s="205" t="s">
        <v>138</v>
      </c>
      <c r="B166" s="205"/>
      <c r="C166" s="205" t="s">
        <v>147</v>
      </c>
      <c r="D166" s="205" t="s">
        <v>140</v>
      </c>
      <c r="E166" s="205"/>
      <c r="F166" s="205"/>
      <c r="G166" s="205"/>
      <c r="H166" s="205"/>
      <c r="I166" s="205"/>
      <c r="J166" s="210" t="s">
        <v>141</v>
      </c>
      <c r="K166" s="217"/>
    </row>
    <row r="167" ht="25.5" spans="1:11">
      <c r="A167" s="355"/>
      <c r="B167" s="355"/>
      <c r="C167" s="197"/>
      <c r="D167" s="196" t="s">
        <v>142</v>
      </c>
      <c r="E167" s="197"/>
      <c r="F167" s="196" t="s">
        <v>148</v>
      </c>
      <c r="G167" s="197"/>
      <c r="H167" s="196" t="s">
        <v>144</v>
      </c>
      <c r="I167" s="197"/>
      <c r="J167" s="387"/>
      <c r="K167" s="388"/>
    </row>
    <row r="168" s="156" customFormat="1" ht="5.1" customHeight="1" spans="1:11">
      <c r="A168" s="356"/>
      <c r="B168" s="356"/>
      <c r="C168" s="357"/>
      <c r="D168" s="211"/>
      <c r="E168" s="357"/>
      <c r="F168" s="211"/>
      <c r="G168" s="357"/>
      <c r="H168" s="211"/>
      <c r="I168" s="357"/>
      <c r="J168" s="357"/>
      <c r="K168" s="357"/>
    </row>
    <row r="169" spans="1:11">
      <c r="A169" s="185" t="s">
        <v>149</v>
      </c>
      <c r="B169" s="203"/>
      <c r="C169" s="203"/>
      <c r="D169" s="203"/>
      <c r="E169" s="203"/>
      <c r="F169" s="203"/>
      <c r="G169" s="203"/>
      <c r="H169" s="203"/>
      <c r="I169" s="203"/>
      <c r="J169" s="203"/>
      <c r="K169" s="186"/>
    </row>
    <row r="170" ht="24.95" customHeight="1" spans="1:11">
      <c r="A170" s="364"/>
      <c r="B170" s="365"/>
      <c r="C170" s="365"/>
      <c r="D170" s="365"/>
      <c r="E170" s="365"/>
      <c r="F170" s="365"/>
      <c r="G170" s="365"/>
      <c r="H170" s="365"/>
      <c r="I170" s="365"/>
      <c r="J170" s="365"/>
      <c r="K170" s="391"/>
    </row>
    <row r="171" spans="1:11">
      <c r="A171" s="360" t="s">
        <v>150</v>
      </c>
      <c r="B171" s="361"/>
      <c r="C171" s="361"/>
      <c r="D171" s="361"/>
      <c r="E171" s="361"/>
      <c r="F171" s="361"/>
      <c r="G171" s="354"/>
      <c r="H171" s="354"/>
      <c r="I171" s="382" t="s">
        <v>56</v>
      </c>
      <c r="J171" s="382"/>
      <c r="K171" s="386"/>
    </row>
    <row r="172" spans="1:11">
      <c r="A172" s="240"/>
      <c r="B172" s="362"/>
      <c r="C172" s="363"/>
      <c r="D172" s="363"/>
      <c r="E172" s="363"/>
      <c r="F172" s="363"/>
      <c r="G172" s="203" t="s">
        <v>137</v>
      </c>
      <c r="H172" s="203"/>
      <c r="I172" s="203"/>
      <c r="J172" s="203"/>
      <c r="K172" s="390"/>
    </row>
    <row r="173" ht="25.5" spans="1:11">
      <c r="A173" s="192" t="s">
        <v>138</v>
      </c>
      <c r="B173" s="192"/>
      <c r="C173" s="192" t="s">
        <v>147</v>
      </c>
      <c r="D173" s="192" t="s">
        <v>140</v>
      </c>
      <c r="E173" s="192"/>
      <c r="F173" s="192"/>
      <c r="G173" s="192"/>
      <c r="H173" s="192"/>
      <c r="I173" s="192"/>
      <c r="J173" s="210" t="s">
        <v>141</v>
      </c>
      <c r="K173" s="217"/>
    </row>
    <row r="174" spans="1:11">
      <c r="A174" s="355"/>
      <c r="B174" s="355"/>
      <c r="C174" s="197"/>
      <c r="D174" s="196" t="s">
        <v>142</v>
      </c>
      <c r="E174" s="197"/>
      <c r="F174" s="196" t="s">
        <v>143</v>
      </c>
      <c r="G174" s="197"/>
      <c r="H174" s="196" t="s">
        <v>144</v>
      </c>
      <c r="I174" s="197"/>
      <c r="J174" s="387"/>
      <c r="K174" s="388"/>
    </row>
    <row r="175" s="156" customFormat="1" ht="5.1" customHeight="1" spans="1:11">
      <c r="A175" s="366"/>
      <c r="B175" s="367"/>
      <c r="C175" s="366"/>
      <c r="D175" s="366"/>
      <c r="E175" s="366"/>
      <c r="F175" s="366"/>
      <c r="G175" s="366"/>
      <c r="H175" s="366"/>
      <c r="I175" s="366"/>
      <c r="J175" s="366"/>
      <c r="K175" s="366"/>
    </row>
    <row r="176" ht="15" customHeight="1" spans="1:11">
      <c r="A176" s="185" t="s">
        <v>151</v>
      </c>
      <c r="B176" s="203"/>
      <c r="C176" s="203"/>
      <c r="D176" s="203"/>
      <c r="E176" s="203"/>
      <c r="F176" s="203"/>
      <c r="G176" s="203"/>
      <c r="H176" s="203"/>
      <c r="I176" s="203"/>
      <c r="J176" s="203"/>
      <c r="K176" s="186"/>
    </row>
    <row r="177" ht="24.95" customHeight="1" spans="1:11">
      <c r="A177" s="364"/>
      <c r="B177" s="365"/>
      <c r="C177" s="365"/>
      <c r="D177" s="365"/>
      <c r="E177" s="365"/>
      <c r="F177" s="365"/>
      <c r="G177" s="365"/>
      <c r="H177" s="365"/>
      <c r="I177" s="365"/>
      <c r="J177" s="365"/>
      <c r="K177" s="391"/>
    </row>
    <row r="178" spans="1:11">
      <c r="A178" s="360" t="s">
        <v>152</v>
      </c>
      <c r="B178" s="361"/>
      <c r="C178" s="361"/>
      <c r="D178" s="361"/>
      <c r="E178" s="361"/>
      <c r="F178" s="361"/>
      <c r="G178" s="354"/>
      <c r="H178" s="354"/>
      <c r="I178" s="382" t="s">
        <v>56</v>
      </c>
      <c r="J178" s="382"/>
      <c r="K178" s="386"/>
    </row>
    <row r="179" spans="1:13">
      <c r="A179" s="350"/>
      <c r="B179" s="351"/>
      <c r="C179" s="351"/>
      <c r="D179" s="351"/>
      <c r="E179" s="17"/>
      <c r="F179" s="199" t="s">
        <v>153</v>
      </c>
      <c r="G179" s="199"/>
      <c r="H179" s="199"/>
      <c r="I179" s="385"/>
      <c r="J179" s="385"/>
      <c r="K179" s="383"/>
      <c r="M179" s="384"/>
    </row>
    <row r="180" spans="1:11">
      <c r="A180" s="240"/>
      <c r="B180" s="362"/>
      <c r="C180" s="363"/>
      <c r="D180" s="363"/>
      <c r="E180" s="363"/>
      <c r="F180" s="363"/>
      <c r="G180" s="203" t="s">
        <v>137</v>
      </c>
      <c r="H180" s="203"/>
      <c r="I180" s="203"/>
      <c r="J180" s="203"/>
      <c r="K180" s="390"/>
    </row>
    <row r="181" ht="25.5" spans="1:11">
      <c r="A181" s="192" t="s">
        <v>138</v>
      </c>
      <c r="B181" s="192"/>
      <c r="C181" s="192" t="s">
        <v>147</v>
      </c>
      <c r="D181" s="192" t="s">
        <v>140</v>
      </c>
      <c r="E181" s="192"/>
      <c r="F181" s="192"/>
      <c r="G181" s="192"/>
      <c r="H181" s="192"/>
      <c r="I181" s="192"/>
      <c r="J181" s="210" t="s">
        <v>141</v>
      </c>
      <c r="K181" s="217"/>
    </row>
    <row r="182" ht="25.5" spans="1:11">
      <c r="A182" s="368"/>
      <c r="B182" s="368"/>
      <c r="C182" s="369"/>
      <c r="D182" s="192" t="s">
        <v>154</v>
      </c>
      <c r="E182" s="369"/>
      <c r="F182" s="192" t="s">
        <v>148</v>
      </c>
      <c r="G182" s="369"/>
      <c r="H182" s="192" t="s">
        <v>155</v>
      </c>
      <c r="I182" s="369"/>
      <c r="J182" s="392"/>
      <c r="K182" s="393"/>
    </row>
    <row r="183" spans="2:11">
      <c r="B183" s="370"/>
      <c r="C183" s="370"/>
      <c r="D183" s="370"/>
      <c r="E183" s="370"/>
      <c r="F183" s="370"/>
      <c r="G183" s="370"/>
      <c r="H183" s="370"/>
      <c r="I183" s="370"/>
      <c r="J183" s="370"/>
      <c r="K183" s="370"/>
    </row>
    <row r="184" spans="2:2">
      <c r="B184" s="371"/>
    </row>
  </sheetData>
  <sheetProtection password="C4B5" sheet="1" objects="1"/>
  <mergeCells count="344">
    <mergeCell ref="A2:B2"/>
    <mergeCell ref="I2:K2"/>
    <mergeCell ref="A3:K3"/>
    <mergeCell ref="A5:B5"/>
    <mergeCell ref="C5:E5"/>
    <mergeCell ref="F5:I5"/>
    <mergeCell ref="A6:B6"/>
    <mergeCell ref="C6:E6"/>
    <mergeCell ref="F6:I6"/>
    <mergeCell ref="C7:E7"/>
    <mergeCell ref="F7:I7"/>
    <mergeCell ref="A8:B8"/>
    <mergeCell ref="C8:E8"/>
    <mergeCell ref="F8:I8"/>
    <mergeCell ref="C9:E9"/>
    <mergeCell ref="F9:I9"/>
    <mergeCell ref="A10:K10"/>
    <mergeCell ref="A13:K13"/>
    <mergeCell ref="B14:K14"/>
    <mergeCell ref="B15:K15"/>
    <mergeCell ref="B16:K16"/>
    <mergeCell ref="B17:K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H22"/>
    <mergeCell ref="H23:I23"/>
    <mergeCell ref="D24:E24"/>
    <mergeCell ref="G24:H24"/>
    <mergeCell ref="H25:I25"/>
    <mergeCell ref="D26:E26"/>
    <mergeCell ref="G26:H26"/>
    <mergeCell ref="A27:C27"/>
    <mergeCell ref="D27:K27"/>
    <mergeCell ref="F28:K28"/>
    <mergeCell ref="F29:K29"/>
    <mergeCell ref="F30:K30"/>
    <mergeCell ref="F31:K31"/>
    <mergeCell ref="F32:K32"/>
    <mergeCell ref="F33:K33"/>
    <mergeCell ref="A34:C34"/>
    <mergeCell ref="D34:E34"/>
    <mergeCell ref="F34:G34"/>
    <mergeCell ref="H34:K34"/>
    <mergeCell ref="A35:C35"/>
    <mergeCell ref="D35:E35"/>
    <mergeCell ref="F35:G35"/>
    <mergeCell ref="H35:K35"/>
    <mergeCell ref="A36:C36"/>
    <mergeCell ref="D36:K36"/>
    <mergeCell ref="A37:K37"/>
    <mergeCell ref="A38:B38"/>
    <mergeCell ref="D38:I38"/>
    <mergeCell ref="J38:K38"/>
    <mergeCell ref="A39:B39"/>
    <mergeCell ref="D39:I39"/>
    <mergeCell ref="J39:K39"/>
    <mergeCell ref="A40:B40"/>
    <mergeCell ref="D40:I40"/>
    <mergeCell ref="J40:K40"/>
    <mergeCell ref="A41:B41"/>
    <mergeCell ref="D41:I41"/>
    <mergeCell ref="J41:K41"/>
    <mergeCell ref="A42:B42"/>
    <mergeCell ref="D42:I42"/>
    <mergeCell ref="J42:K42"/>
    <mergeCell ref="A43:B43"/>
    <mergeCell ref="D43:I43"/>
    <mergeCell ref="J43:K43"/>
    <mergeCell ref="A44:B44"/>
    <mergeCell ref="D44:I44"/>
    <mergeCell ref="J44:K44"/>
    <mergeCell ref="A45:K45"/>
    <mergeCell ref="A46:B46"/>
    <mergeCell ref="D46:I46"/>
    <mergeCell ref="J46:K46"/>
    <mergeCell ref="A47:B47"/>
    <mergeCell ref="D47:I47"/>
    <mergeCell ref="J47:K47"/>
    <mergeCell ref="A48:B48"/>
    <mergeCell ref="D48:I48"/>
    <mergeCell ref="J48:K48"/>
    <mergeCell ref="A49:B49"/>
    <mergeCell ref="D49:I49"/>
    <mergeCell ref="J49:K49"/>
    <mergeCell ref="A50:B50"/>
    <mergeCell ref="D50:I50"/>
    <mergeCell ref="J50:K50"/>
    <mergeCell ref="A51:B51"/>
    <mergeCell ref="D51:I51"/>
    <mergeCell ref="J51:K51"/>
    <mergeCell ref="A52:B52"/>
    <mergeCell ref="D52:I52"/>
    <mergeCell ref="J52:K52"/>
    <mergeCell ref="A53:C53"/>
    <mergeCell ref="D53:K53"/>
    <mergeCell ref="A54:C54"/>
    <mergeCell ref="E54:F54"/>
    <mergeCell ref="G54:K54"/>
    <mergeCell ref="A55:K55"/>
    <mergeCell ref="A56:K56"/>
    <mergeCell ref="A59:C59"/>
    <mergeCell ref="B60:C60"/>
    <mergeCell ref="B61:C61"/>
    <mergeCell ref="G61:H61"/>
    <mergeCell ref="G62:I62"/>
    <mergeCell ref="A63:K63"/>
    <mergeCell ref="B64:E64"/>
    <mergeCell ref="I64:J64"/>
    <mergeCell ref="B65:E65"/>
    <mergeCell ref="I65:J65"/>
    <mergeCell ref="B66:E66"/>
    <mergeCell ref="I66:J66"/>
    <mergeCell ref="B67:E67"/>
    <mergeCell ref="I67:J67"/>
    <mergeCell ref="B68:E68"/>
    <mergeCell ref="I68:J68"/>
    <mergeCell ref="B69:E69"/>
    <mergeCell ref="I69:J69"/>
    <mergeCell ref="A70:K70"/>
    <mergeCell ref="B71:D71"/>
    <mergeCell ref="F71:G71"/>
    <mergeCell ref="B72:D72"/>
    <mergeCell ref="F72:G72"/>
    <mergeCell ref="B73:D73"/>
    <mergeCell ref="F73:G73"/>
    <mergeCell ref="B74:D74"/>
    <mergeCell ref="F74:G74"/>
    <mergeCell ref="B75:D75"/>
    <mergeCell ref="F75:G75"/>
    <mergeCell ref="B76:D76"/>
    <mergeCell ref="F76:G76"/>
    <mergeCell ref="B77:D77"/>
    <mergeCell ref="F77:G77"/>
    <mergeCell ref="B78:D78"/>
    <mergeCell ref="F78:G78"/>
    <mergeCell ref="B79:D79"/>
    <mergeCell ref="F79:G79"/>
    <mergeCell ref="B80:D80"/>
    <mergeCell ref="F80:G80"/>
    <mergeCell ref="B81:D81"/>
    <mergeCell ref="F81:G81"/>
    <mergeCell ref="B82:D82"/>
    <mergeCell ref="F82:G82"/>
    <mergeCell ref="B83:D83"/>
    <mergeCell ref="F83:G83"/>
    <mergeCell ref="B84:D84"/>
    <mergeCell ref="F84:G84"/>
    <mergeCell ref="A85:K85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A97:K97"/>
    <mergeCell ref="A98:K98"/>
    <mergeCell ref="B99:G99"/>
    <mergeCell ref="I99:K99"/>
    <mergeCell ref="B100:G100"/>
    <mergeCell ref="I100:K100"/>
    <mergeCell ref="B101:G101"/>
    <mergeCell ref="I101:K101"/>
    <mergeCell ref="B102:G102"/>
    <mergeCell ref="I102:K102"/>
    <mergeCell ref="B103:G103"/>
    <mergeCell ref="I103:K103"/>
    <mergeCell ref="B104:G104"/>
    <mergeCell ref="I104:K104"/>
    <mergeCell ref="B105:G105"/>
    <mergeCell ref="I105:K105"/>
    <mergeCell ref="A106:K106"/>
    <mergeCell ref="C107:E107"/>
    <mergeCell ref="G107:H107"/>
    <mergeCell ref="J107:K107"/>
    <mergeCell ref="C108:E108"/>
    <mergeCell ref="G108:H108"/>
    <mergeCell ref="J108:K108"/>
    <mergeCell ref="C109:E109"/>
    <mergeCell ref="G109:H109"/>
    <mergeCell ref="J109:K109"/>
    <mergeCell ref="C110:E110"/>
    <mergeCell ref="G110:H110"/>
    <mergeCell ref="J110:K110"/>
    <mergeCell ref="C111:E111"/>
    <mergeCell ref="G111:H111"/>
    <mergeCell ref="J111:K111"/>
    <mergeCell ref="C112:E112"/>
    <mergeCell ref="G112:H112"/>
    <mergeCell ref="J112:K112"/>
    <mergeCell ref="C113:E113"/>
    <mergeCell ref="G113:H113"/>
    <mergeCell ref="J113:K113"/>
    <mergeCell ref="C114:E114"/>
    <mergeCell ref="G114:H114"/>
    <mergeCell ref="J114:K114"/>
    <mergeCell ref="C115:E115"/>
    <mergeCell ref="G115:H115"/>
    <mergeCell ref="J115:K115"/>
    <mergeCell ref="A116:K116"/>
    <mergeCell ref="A117:D117"/>
    <mergeCell ref="E117:F117"/>
    <mergeCell ref="G117:H117"/>
    <mergeCell ref="I117:K117"/>
    <mergeCell ref="B118:C118"/>
    <mergeCell ref="D118:E118"/>
    <mergeCell ref="J118:K118"/>
    <mergeCell ref="B119:C119"/>
    <mergeCell ref="D119:E119"/>
    <mergeCell ref="J119:K119"/>
    <mergeCell ref="B120:C120"/>
    <mergeCell ref="D120:E120"/>
    <mergeCell ref="J120:K120"/>
    <mergeCell ref="B121:C121"/>
    <mergeCell ref="D121:E121"/>
    <mergeCell ref="J121:K121"/>
    <mergeCell ref="B122:C122"/>
    <mergeCell ref="D122:E122"/>
    <mergeCell ref="J122:K122"/>
    <mergeCell ref="B123:C123"/>
    <mergeCell ref="D123:E123"/>
    <mergeCell ref="J123:K123"/>
    <mergeCell ref="B124:C124"/>
    <mergeCell ref="D124:E124"/>
    <mergeCell ref="J124:K124"/>
    <mergeCell ref="B125:C125"/>
    <mergeCell ref="D125:E125"/>
    <mergeCell ref="J125:K125"/>
    <mergeCell ref="B126:C126"/>
    <mergeCell ref="D126:E126"/>
    <mergeCell ref="J126:K126"/>
    <mergeCell ref="B127:C127"/>
    <mergeCell ref="D127:E127"/>
    <mergeCell ref="J127:K127"/>
    <mergeCell ref="B128:C128"/>
    <mergeCell ref="D128:E128"/>
    <mergeCell ref="J128:K128"/>
    <mergeCell ref="B129:C129"/>
    <mergeCell ref="D129:E129"/>
    <mergeCell ref="J129:K129"/>
    <mergeCell ref="B130:C130"/>
    <mergeCell ref="D130:E130"/>
    <mergeCell ref="J130:K130"/>
    <mergeCell ref="B131:C131"/>
    <mergeCell ref="D131:E131"/>
    <mergeCell ref="J131:K131"/>
    <mergeCell ref="B132:C132"/>
    <mergeCell ref="D132:E132"/>
    <mergeCell ref="J132:K132"/>
    <mergeCell ref="B133:C133"/>
    <mergeCell ref="D133:E133"/>
    <mergeCell ref="J133:K133"/>
    <mergeCell ref="B134:C134"/>
    <mergeCell ref="D134:E134"/>
    <mergeCell ref="J134:K134"/>
    <mergeCell ref="B135:C135"/>
    <mergeCell ref="D135:E135"/>
    <mergeCell ref="J135:K135"/>
    <mergeCell ref="B136:C136"/>
    <mergeCell ref="D136:E136"/>
    <mergeCell ref="J136:K136"/>
    <mergeCell ref="B137:C137"/>
    <mergeCell ref="D137:E137"/>
    <mergeCell ref="J137:K137"/>
    <mergeCell ref="B138:C138"/>
    <mergeCell ref="D138:E138"/>
    <mergeCell ref="J138:K138"/>
    <mergeCell ref="A139:K139"/>
    <mergeCell ref="B140:K140"/>
    <mergeCell ref="B141:K141"/>
    <mergeCell ref="B142:K142"/>
    <mergeCell ref="B143:K143"/>
    <mergeCell ref="B144:K144"/>
    <mergeCell ref="B145:K145"/>
    <mergeCell ref="A146:K146"/>
    <mergeCell ref="A147:K147"/>
    <mergeCell ref="A148:F148"/>
    <mergeCell ref="G148:K148"/>
    <mergeCell ref="A150:K150"/>
    <mergeCell ref="A151:K151"/>
    <mergeCell ref="A152:K152"/>
    <mergeCell ref="G153:I153"/>
    <mergeCell ref="A154:K154"/>
    <mergeCell ref="A155:K155"/>
    <mergeCell ref="A156:F156"/>
    <mergeCell ref="G156:H156"/>
    <mergeCell ref="F157:G157"/>
    <mergeCell ref="G158:I158"/>
    <mergeCell ref="A159:B159"/>
    <mergeCell ref="D159:I159"/>
    <mergeCell ref="J159:K159"/>
    <mergeCell ref="A160:B160"/>
    <mergeCell ref="J160:K160"/>
    <mergeCell ref="A162:K162"/>
    <mergeCell ref="A163:K163"/>
    <mergeCell ref="A164:F164"/>
    <mergeCell ref="G164:H164"/>
    <mergeCell ref="G165:I165"/>
    <mergeCell ref="A166:B166"/>
    <mergeCell ref="D166:I166"/>
    <mergeCell ref="J166:K166"/>
    <mergeCell ref="A167:B167"/>
    <mergeCell ref="J167:K167"/>
    <mergeCell ref="A169:K169"/>
    <mergeCell ref="A170:K170"/>
    <mergeCell ref="A171:F171"/>
    <mergeCell ref="G171:H171"/>
    <mergeCell ref="G172:I172"/>
    <mergeCell ref="A173:B173"/>
    <mergeCell ref="D173:I173"/>
    <mergeCell ref="J173:K173"/>
    <mergeCell ref="A174:B174"/>
    <mergeCell ref="J174:K174"/>
    <mergeCell ref="A176:K176"/>
    <mergeCell ref="A177:K177"/>
    <mergeCell ref="A178:F178"/>
    <mergeCell ref="G178:H178"/>
    <mergeCell ref="F179:G179"/>
    <mergeCell ref="G180:I180"/>
    <mergeCell ref="A181:B181"/>
    <mergeCell ref="D181:I181"/>
    <mergeCell ref="J181:K181"/>
    <mergeCell ref="A182:B182"/>
    <mergeCell ref="J182:K182"/>
    <mergeCell ref="J23:J24"/>
    <mergeCell ref="J25:J26"/>
    <mergeCell ref="K23:K24"/>
    <mergeCell ref="K25:K26"/>
    <mergeCell ref="A57:K58"/>
    <mergeCell ref="I18:K22"/>
    <mergeCell ref="A25:B26"/>
    <mergeCell ref="A23:B24"/>
    <mergeCell ref="A28:C33"/>
  </mergeCells>
  <dataValidations count="49">
    <dataValidation allowBlank="1" showInputMessage="1" showErrorMessage="1" prompt="此栏必须填写！规范格式为：大写字母Z加7位数字" sqref="I2:K2"/>
    <dataValidation allowBlank="1" showInputMessage="1" showErrorMessage="1" prompt="请不要在姓名中间添加空格！" sqref="F5:I5"/>
    <dataValidation type="list" allowBlank="1" showInputMessage="1" showErrorMessage="1" prompt="请在下拉列表中选择填写内容！" sqref="F6:I6">
      <formula1>所有单位列表</formula1>
    </dataValidation>
    <dataValidation type="list" allowBlank="1" showInputMessage="1" showErrorMessage="1" prompt="请在下拉列表中选择填写内容！" sqref="F7:I7">
      <formula1>"思想政治教育系列"</formula1>
    </dataValidation>
    <dataValidation type="list" showInputMessage="1" showErrorMessage="1" prompt="请在下拉列表中选择填写内容！" sqref="F8:I8">
      <formula1>INDIRECT(F7)</formula1>
    </dataValidation>
    <dataValidation allowBlank="1" showInputMessage="1" showErrorMessage="1" prompt="请不要在姓名中间加空格！" sqref="C18:D18"/>
    <dataValidation type="list" allowBlank="1" showInputMessage="1" showErrorMessage="1" prompt="请在下拉列表中选择填写内容！" sqref="F18">
      <formula1>"男,女"</formula1>
    </dataValidation>
    <dataValidation type="date" operator="between" allowBlank="1" showInputMessage="1" showErrorMessage="1" error="请规范填写时间！如“1999年8月”" prompt="请规范填写时间！如“1999年8月”" sqref="H18">
      <formula1>18264</formula1>
      <formula2>73051</formula2>
    </dataValidation>
    <dataValidation type="textLength" operator="equal" allowBlank="1" showInputMessage="1" showErrorMessage="1" error="请输入手机号码！" prompt="请输入手机号码！" sqref="C19:D19">
      <formula1>11</formula1>
    </dataValidation>
    <dataValidation type="list" allowBlank="1" showInputMessage="1" showErrorMessage="1" prompt="请在下拉列表中选择填写内容！" sqref="C20:D20">
      <formula1>专业技术职务</formula1>
    </dataValidation>
    <dataValidation type="list" allowBlank="1" showInputMessage="1" showErrorMessage="1" prompt="请在下拉列表中选择填写内容！" sqref="C21:D21">
      <formula1>INDIRECT(C20)</formula1>
    </dataValidation>
    <dataValidation type="list" allowBlank="1" showInputMessage="1" showErrorMessage="1" prompt="请在下拉列表中选择填写内容！" sqref="C23 C25">
      <formula1>"研究生,研究生肄业,大学本科,大学本科肄业,本科, 本科肄业,大学,大学肄业,大学专科,大学专科肄业,专科,专科肄业,中专,中专肄业,高中,高中肄业,初中,初中肄业,小学,小学肄业"</formula1>
    </dataValidation>
    <dataValidation allowBlank="1" showInputMessage="1" showErrorMessage="1" prompt="请规范填写入学时间！格式为“1999年10月”" sqref="D23 F23 D25 F25"/>
    <dataValidation allowBlank="1" showInputMessage="1" showErrorMessage="1" prompt="请填写毕业院校规范全称！如“中南财经政法大学”" sqref="H23 H25"/>
    <dataValidation allowBlank="1" showInputMessage="1" showErrorMessage="1" prompt="请填写数字！如“4”" sqref="J23 J25"/>
    <dataValidation type="list" allowBlank="1" showInputMessage="1" showErrorMessage="1" prompt="请在下拉列表中选择填写内容！" sqref="C24 C26">
      <formula1>"学士学位,硕士学位,博士学位"</formula1>
    </dataValidation>
    <dataValidation allowBlank="1" showInputMessage="1" showErrorMessage="1" prompt="请填写毕业院系规范全称！如“新华金融保险学院”" sqref="D24 D26"/>
    <dataValidation allowBlank="1" showInputMessage="1" showErrorMessage="1" prompt="请填写所学专业的规范全称！如“劳动与社会保障”" sqref="G24:H24 G26:H26"/>
    <dataValidation allowBlank="1" showInputMessage="1" showErrorMessage="1" prompt="请手动加空格调整文本格式！如需在单元格内换行，请同时按“alt”和“enter”键！" sqref="D27:K27 D36:K36 A57 A155:K155 A163:K163 D34:E35 H34:K35"/>
    <dataValidation allowBlank="1" showInputMessage="1" showErrorMessage="1" prompt="请如实填写参加考试的类型、考试时间及考试成绩，如属免试情况，请说明免试理由。" sqref="D53"/>
    <dataValidation type="list" allowBlank="1" showInputMessage="1" showErrorMessage="1" prompt="请在下拉列表中选择填写内容！" sqref="D54 I87:I96 K87:K96">
      <formula1>"是,否"</formula1>
    </dataValidation>
    <dataValidation type="list" allowBlank="1" showInputMessage="1" showErrorMessage="1" prompt="请在下拉列表中选择填写内容！" sqref="I59 E59:E60 G59:G60">
      <formula1>"优秀,合格,不合格,未考核,无"</formula1>
    </dataValidation>
    <dataValidation type="whole" operator="equal" allowBlank="1" showInputMessage="1" showErrorMessage="1" error="此栏必须手填！" prompt="此栏必须手填！" sqref="G61:H61 G156:H156 G164:H164">
      <formula1>1</formula1>
    </dataValidation>
    <dataValidation type="decimal" operator="between" allowBlank="1" showInputMessage="1" showErrorMessage="1" prompt="请填写数字，不要加上量词，如“门”、“课时”等！" sqref="E117:F117">
      <formula1>0</formula1>
      <formula2>10000</formula2>
    </dataValidation>
    <dataValidation type="decimal" operator="between" allowBlank="1" showInputMessage="1" showErrorMessage="1" error="请填写数字，不要加上量词，如“门”、“课时”等！" prompt="请填写数字，不要加上量词，如“门”、“课时”等！" sqref="I117:K117 I119:I138">
      <formula1>0</formula1>
      <formula2>10000</formula2>
    </dataValidation>
    <dataValidation type="list" allowBlank="1" showInputMessage="1" showErrorMessage="1" prompt="请在下拉列表中选择填写内容！" sqref="B108:B115">
      <formula1>"论文,著作,研究报告,教材"</formula1>
    </dataValidation>
    <dataValidation allowBlank="1" showInputMessage="1" showErrorMessage="1" prompt="请规范填写时间！格式为“1999年10月”或“至今”" sqref="C39:C44 C47:C52"/>
    <dataValidation allowBlank="1" showInputMessage="1" showErrorMessage="1" error="请规范填写时间！如“1999年8月”" prompt="请规范填写时间！如“1999年8月”" sqref="E72:E84"/>
    <dataValidation type="list" allowBlank="1" showInputMessage="1" showErrorMessage="1" sqref="E87:E96">
      <formula1>"纵向,横向"</formula1>
    </dataValidation>
    <dataValidation type="date" operator="between" allowBlank="1" showInputMessage="1" showErrorMessage="1" error="请规范填写时间，并精确到日！如“1999/8/1”" prompt="请规范填写时间，并精确到日！如“1999/8/1”" sqref="F20:F21 H20:H21">
      <formula1>18264</formula1>
      <formula2>73051</formula2>
    </dataValidation>
    <dataValidation allowBlank="1" showInputMessage="1" showErrorMessage="1" prompt="请规范填写时间！格式为：“1999年10月”" sqref="F72:F84 A47:B52 A39:B44"/>
    <dataValidation type="list" allowBlank="1" showInputMessage="1" showErrorMessage="1" prompt="请在下拉列表中选择填写内容！" sqref="F87:F96">
      <formula1>"国家级,部级,省级,市厅级,校级,其他"</formula1>
    </dataValidation>
    <dataValidation type="list" allowBlank="1" showInputMessage="1" showErrorMessage="1" prompt="请在下拉列表中选择填写内容！" sqref="F108:F115">
      <formula1>"独立,序一,序二,序三,序四,序五"</formula1>
    </dataValidation>
    <dataValidation type="list" allowBlank="1" showInputMessage="1" showErrorMessage="1" prompt="请在下拉列表中选择填写内容！" sqref="F119:F138">
      <formula1>学年</formula1>
    </dataValidation>
    <dataValidation type="list" allowBlank="1" showInputMessage="1" showErrorMessage="1" prompt="请在下拉列表中选择填写内容！" sqref="G65:G69">
      <formula1>"独撰,序一,序二,序三,序四,序五"</formula1>
    </dataValidation>
    <dataValidation allowBlank="1" showInputMessage="1" showErrorMessage="1" prompt="填写示例：全国辅导员优秀工作论文奖（教育部组织评选）。&#10;&#10;其它类获奖请详细注明奖项名称和评奖单位。" sqref="G108:G115"/>
    <dataValidation type="list" allowBlank="1" showInputMessage="1" showErrorMessage="1" prompt="请在下拉列表中选择填写内容！" sqref="G119:G138">
      <formula1>"上,下"</formula1>
    </dataValidation>
    <dataValidation allowBlank="1" showInputMessage="1" showErrorMessage="1" prompt="请规范填写时间！如“1999年8月”" sqref="H65:H69 H87:H96"/>
    <dataValidation type="list" allowBlank="1" showInputMessage="1" showErrorMessage="1" prompt="请在下拉列表中选择填写内容！" sqref="H72:H84">
      <formula1>"SSCI,SCI,CSSCI,EI,A&amp;HCI,ISTP,其他"</formula1>
    </dataValidation>
    <dataValidation allowBlank="1" showInputMessage="1" showErrorMessage="1" prompt="请规范填写时间！如“1999年10月”" sqref="H100:H105 J108:J115"/>
    <dataValidation type="list" allowBlank="1" showInputMessage="1" showErrorMessage="1" prompt="请在下拉列表中选择填写内容！" sqref="H119:H138">
      <formula1>"本科生,硕士研究生,博士研究生"</formula1>
    </dataValidation>
    <dataValidation type="list" allowBlank="1" showInputMessage="1" showErrorMessage="1" prompt="请在下拉列表中选择填写内容！" sqref="I72:I84">
      <formula1>"一类,二类,三类,四类,普通"</formula1>
    </dataValidation>
    <dataValidation type="list" allowBlank="1" showInputMessage="1" showErrorMessage="1" prompt="请在下拉列表中选择填写内容！" sqref="I108:I115">
      <formula1>"特等奖,一等奖,二等奖,三等奖,优秀奖,其他"</formula1>
    </dataValidation>
    <dataValidation type="list" allowBlank="1" showInputMessage="1" showErrorMessage="1" prompt="请在下拉列表中选择填写内容！" sqref="J72:J84">
      <formula1>"独撰,第一作者,通讯作者,其他"</formula1>
    </dataValidation>
    <dataValidation type="list" allowBlank="1" showInputMessage="1" showErrorMessage="1" sqref="K23:K26">
      <formula1>"二年,三年,四年,五年"</formula1>
    </dataValidation>
    <dataValidation type="whole" operator="between" allowBlank="1" showInputMessage="1" showErrorMessage="1" error="请填写数字，不要加上量词！" prompt="请填写数字，不要加上量词！" sqref="K65:K69 K72:K84">
      <formula1>0</formula1>
      <formula2>10000</formula2>
    </dataValidation>
    <dataValidation allowBlank="1" showInputMessage="1" showErrorMessage="1" prompt="按照先高后低的顺序填写个人奖励，一览表仅取前三项。请详细填写奖项名称、奖励等级等信息。" sqref="B100:G105"/>
    <dataValidation allowBlank="1" showInputMessage="1" showErrorMessage="1" prompt="按照先高后低的顺序填写，一览表仅取前三项。" sqref="C108:E115"/>
    <dataValidation type="list" allowBlank="1" showInputMessage="1" showErrorMessage="1" prompt="请在下拉列表中选择填写内容！" sqref="B119:C138">
      <formula1>"思想政治教育课程,讲座,社会实践,学术科研活动"</formula1>
    </dataValidation>
  </dataValidations>
  <pageMargins left="0.85" right="0.46875" top="1.10902777777778" bottom="0.938888888888889" header="0.511805555555556" footer="0.511805555555556"/>
  <pageSetup paperSize="9" scale="94" orientation="portrait" useFirstPageNumber="1" horizontalDpi="180" verticalDpi="180"/>
  <headerFooter alignWithMargins="0">
    <oddFooter>&amp;C—&amp;P—</oddFooter>
  </headerFooter>
  <rowBreaks count="9" manualBreakCount="9">
    <brk id="11" max="16383" man="1"/>
    <brk id="17" max="16383" man="1"/>
    <brk id="36" max="10" man="1"/>
    <brk id="54" max="10" man="1"/>
    <brk id="62" max="10" man="1"/>
    <brk id="84" max="10" man="1"/>
    <brk id="96" max="10" man="1"/>
    <brk id="115" max="10" man="1"/>
    <brk id="14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:A10"/>
    </sheetView>
  </sheetViews>
  <sheetFormatPr defaultColWidth="9" defaultRowHeight="14.25"/>
  <cols>
    <col min="1" max="1" width="11" customWidth="1"/>
  </cols>
  <sheetData>
    <row r="1" spans="1:1">
      <c r="A1" t="str">
        <f>TEXT(YEAR(专业技术岗位晋升聘用申报表!$F$9)-9,"0000")&amp;"-"&amp;TEXT(YEAR(专业技术岗位晋升聘用申报表!$F$9)-8,"0000")</f>
        <v>2009-2010</v>
      </c>
    </row>
    <row r="2" spans="1:1">
      <c r="A2" t="str">
        <f>TEXT(YEAR(专业技术岗位晋升聘用申报表!$F$9)-8,"0000")&amp;"-"&amp;TEXT(YEAR(专业技术岗位晋升聘用申报表!$F$9)-7,"0000")</f>
        <v>2010-2011</v>
      </c>
    </row>
    <row r="3" spans="1:1">
      <c r="A3" t="str">
        <f>TEXT(YEAR(专业技术岗位晋升聘用申报表!$F$9)-7,"0000")&amp;"-"&amp;TEXT(YEAR(专业技术岗位晋升聘用申报表!$F$9)-6,"0000")</f>
        <v>2011-2012</v>
      </c>
    </row>
    <row r="4" spans="1:1">
      <c r="A4" t="str">
        <f>TEXT(YEAR(专业技术岗位晋升聘用申报表!$F$9)-6,"0000")&amp;"-"&amp;TEXT(YEAR(专业技术岗位晋升聘用申报表!$F$9)-5,"0000")</f>
        <v>2012-2013</v>
      </c>
    </row>
    <row r="5" spans="1:1">
      <c r="A5" t="str">
        <f>TEXT(YEAR(专业技术岗位晋升聘用申报表!$F$9)-5,"0000")&amp;"-"&amp;TEXT(YEAR(专业技术岗位晋升聘用申报表!$F$9)-4,"0000")</f>
        <v>2013-2014</v>
      </c>
    </row>
    <row r="6" spans="1:1">
      <c r="A6" t="str">
        <f>TEXT(YEAR(专业技术岗位晋升聘用申报表!$F$9)-4,"0000")&amp;"-"&amp;TEXT(YEAR(专业技术岗位晋升聘用申报表!$F$9)-3,"0000")</f>
        <v>2014-2015</v>
      </c>
    </row>
    <row r="7" spans="1:1">
      <c r="A7" t="str">
        <f>TEXT(YEAR(专业技术岗位晋升聘用申报表!$F$9)-3,"0000")&amp;"-"&amp;TEXT(YEAR(专业技术岗位晋升聘用申报表!$F$9)-2,"0000")</f>
        <v>2015-2016</v>
      </c>
    </row>
    <row r="8" spans="1:1">
      <c r="A8" t="str">
        <f>TEXT(YEAR(专业技术岗位晋升聘用申报表!$F$9)-2,"0000")&amp;"-"&amp;TEXT(YEAR(专业技术岗位晋升聘用申报表!$F$9)-1,"0000")</f>
        <v>2016-2017</v>
      </c>
    </row>
    <row r="9" spans="1:1">
      <c r="A9" t="str">
        <f>TEXT(YEAR(专业技术岗位晋升聘用申报表!$F$9)-1,"0000")&amp;"-"&amp;TEXT(YEAR(专业技术岗位晋升聘用申报表!$F$9)-0,"0000")</f>
        <v>2017-2018</v>
      </c>
    </row>
    <row r="10" spans="1:1">
      <c r="A10" t="str">
        <f>TEXT(YEAR(专业技术岗位晋升聘用申报表!$F$9)-0,"0000")&amp;"-"&amp;TEXT(YEAR(专业技术岗位晋升聘用申报表!$F$9)+1,"0000")</f>
        <v>2018-2019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view="pageBreakPreview" zoomScaleNormal="100" zoomScaleSheetLayoutView="100" workbookViewId="0">
      <selection activeCell="B4" sqref="B4:C4"/>
    </sheetView>
  </sheetViews>
  <sheetFormatPr defaultColWidth="9" defaultRowHeight="14.25"/>
  <cols>
    <col min="1" max="1" width="7.5" style="26" customWidth="1"/>
    <col min="2" max="2" width="8.75" style="26" customWidth="1"/>
    <col min="3" max="3" width="8.125" style="26" customWidth="1"/>
    <col min="4" max="4" width="4.75" style="26" customWidth="1"/>
    <col min="5" max="5" width="9" style="26"/>
    <col min="6" max="6" width="5.125" style="26" customWidth="1"/>
    <col min="7" max="7" width="8.625" style="26" customWidth="1"/>
    <col min="8" max="8" width="5.125" style="26" customWidth="1"/>
    <col min="9" max="9" width="10.375" style="26" customWidth="1"/>
    <col min="10" max="10" width="5.125" style="26" customWidth="1"/>
    <col min="11" max="11" width="8" style="26" customWidth="1"/>
    <col min="12" max="12" width="5.125" style="26" customWidth="1"/>
    <col min="13" max="13" width="8.125" style="26" customWidth="1"/>
    <col min="14" max="14" width="8.25" style="26" customWidth="1"/>
    <col min="15" max="15" width="7.875" style="26" customWidth="1"/>
    <col min="16" max="17" width="8.125" style="26" customWidth="1"/>
    <col min="18" max="16384" width="9" style="26"/>
  </cols>
  <sheetData>
    <row r="1" ht="32.25" customHeight="1" spans="1:17">
      <c r="A1" s="50" t="s">
        <v>156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ht="13.5" customHeight="1" spans="1:17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="49" customFormat="1" ht="28.5" customHeight="1" spans="1:17">
      <c r="A3" s="51" t="s">
        <v>157</v>
      </c>
      <c r="B3" s="51"/>
      <c r="C3" s="51"/>
      <c r="D3" s="52" t="str">
        <f>IF(专业技术岗位晋升聘用申报表!F6&lt;&gt;"",专业技术岗位晋升聘用申报表!F6,"")</f>
        <v/>
      </c>
      <c r="E3" s="52"/>
      <c r="F3" s="52"/>
      <c r="G3" s="52"/>
      <c r="H3" s="52"/>
      <c r="I3" s="52"/>
      <c r="J3" s="52"/>
      <c r="K3" s="52"/>
      <c r="L3" s="52"/>
      <c r="M3" s="52"/>
      <c r="N3" s="108" t="s">
        <v>158</v>
      </c>
      <c r="O3" s="108"/>
      <c r="P3" s="109">
        <f>IF(专业技术岗位晋升聘用申报表!F9&lt;&gt;"",专业技术岗位晋升聘用申报表!F9,"")</f>
        <v>43435</v>
      </c>
      <c r="Q3" s="109"/>
    </row>
    <row r="4" ht="26.1" customHeight="1" spans="1:17">
      <c r="A4" s="53" t="s">
        <v>159</v>
      </c>
      <c r="B4" s="54" t="str">
        <f>IF(专业技术岗位晋升聘用申报表!C18&lt;&gt;"",专业技术岗位晋升聘用申报表!C18,"")</f>
        <v/>
      </c>
      <c r="C4" s="54"/>
      <c r="D4" s="53" t="s">
        <v>160</v>
      </c>
      <c r="E4" s="53"/>
      <c r="F4" s="55" t="str">
        <f>IF(专业技术岗位晋升聘用申报表!F18&lt;&gt;"",专业技术岗位晋升聘用申报表!F18,"")</f>
        <v/>
      </c>
      <c r="G4" s="53" t="s">
        <v>15</v>
      </c>
      <c r="H4" s="53"/>
      <c r="I4" s="110" t="str">
        <f>IF(专业技术岗位晋升聘用申报表!H18&lt;&gt;"",专业技术岗位晋升聘用申报表!H18,"")</f>
        <v/>
      </c>
      <c r="J4" s="111"/>
      <c r="K4" s="112" t="s">
        <v>161</v>
      </c>
      <c r="L4" s="113"/>
      <c r="M4" s="113"/>
      <c r="N4" s="114" t="str">
        <f>IF(专业技术岗位晋升聘用申报表!D34&lt;&gt;"",专业技术岗位晋升聘用申报表!D34,"")</f>
        <v/>
      </c>
      <c r="O4" s="115"/>
      <c r="P4" s="115"/>
      <c r="Q4" s="146"/>
    </row>
    <row r="5" ht="26.1" customHeight="1" spans="1:17">
      <c r="A5" s="56" t="s">
        <v>20</v>
      </c>
      <c r="B5" s="53"/>
      <c r="C5" s="57" t="str">
        <f>IF(专业技术岗位晋升聘用申报表!C20&lt;&gt;"",专业技术岗位晋升聘用申报表!C20,"")</f>
        <v/>
      </c>
      <c r="D5" s="58"/>
      <c r="E5" s="58"/>
      <c r="F5" s="58"/>
      <c r="G5" s="59"/>
      <c r="H5" s="60" t="s">
        <v>21</v>
      </c>
      <c r="I5" s="113"/>
      <c r="J5" s="61"/>
      <c r="K5" s="116" t="str">
        <f>IF(专业技术岗位晋升聘用申报表!F20&lt;&gt;"",专业技术岗位晋升聘用申报表!F20,"")</f>
        <v/>
      </c>
      <c r="L5" s="117"/>
      <c r="M5" s="118"/>
      <c r="N5" s="60" t="s">
        <v>162</v>
      </c>
      <c r="O5" s="61"/>
      <c r="P5" s="116" t="str">
        <f>IF(专业技术岗位晋升聘用申报表!H20&lt;&gt;"",专业技术岗位晋升聘用申报表!H20,"")</f>
        <v/>
      </c>
      <c r="Q5" s="118"/>
    </row>
    <row r="6" ht="26.1" customHeight="1" spans="1:17">
      <c r="A6" s="60" t="s">
        <v>163</v>
      </c>
      <c r="B6" s="61"/>
      <c r="C6" s="57" t="str">
        <f>IF(专业技术岗位晋升聘用申报表!C21&lt;&gt;"",专业技术岗位晋升聘用申报表!C21,"")</f>
        <v/>
      </c>
      <c r="D6" s="58"/>
      <c r="E6" s="58"/>
      <c r="F6" s="58"/>
      <c r="G6" s="59"/>
      <c r="H6" s="56" t="s">
        <v>24</v>
      </c>
      <c r="I6" s="53"/>
      <c r="J6" s="53"/>
      <c r="K6" s="117" t="str">
        <f>IF(专业技术岗位晋升聘用申报表!F21&lt;&gt;"",专业技术岗位晋升聘用申报表!F21,"")</f>
        <v/>
      </c>
      <c r="L6" s="117"/>
      <c r="M6" s="118"/>
      <c r="N6" s="60" t="s">
        <v>164</v>
      </c>
      <c r="O6" s="61"/>
      <c r="P6" s="116" t="str">
        <f>IF(专业技术岗位晋升聘用申报表!H21&lt;&gt;"",专业技术岗位晋升聘用申报表!H21,"")</f>
        <v/>
      </c>
      <c r="Q6" s="118"/>
    </row>
    <row r="7" ht="26.1" customHeight="1" spans="1:17">
      <c r="A7" s="53" t="s">
        <v>165</v>
      </c>
      <c r="B7" s="53"/>
      <c r="C7" s="62" t="str">
        <f>IF(专业技术岗位晋升聘用申报表!C23&lt;&gt;"",专业技术岗位晋升聘用申报表!C23,"")</f>
        <v/>
      </c>
      <c r="D7" s="53" t="s">
        <v>166</v>
      </c>
      <c r="E7" s="53"/>
      <c r="F7" s="63" t="str">
        <f>IF(专业技术岗位晋升聘用申报表!F23&lt;&gt;"",专业技术岗位晋升聘用申报表!F23,"")</f>
        <v/>
      </c>
      <c r="G7" s="63"/>
      <c r="H7" s="53" t="s">
        <v>167</v>
      </c>
      <c r="I7" s="53"/>
      <c r="J7" s="119" t="str">
        <f>IF(专业技术岗位晋升聘用申报表!H23&lt;&gt;"",专业技术岗位晋升聘用申报表!H23,"")</f>
        <v/>
      </c>
      <c r="K7" s="120"/>
      <c r="L7" s="120"/>
      <c r="M7" s="121"/>
      <c r="N7" s="53" t="s">
        <v>168</v>
      </c>
      <c r="O7" s="63" t="str">
        <f>IF(专业技术岗位晋升聘用申报表!C24&lt;&gt;"",专业技术岗位晋升聘用申报表!C24,"")</f>
        <v/>
      </c>
      <c r="P7" s="53" t="s">
        <v>30</v>
      </c>
      <c r="Q7" s="63" t="str">
        <f>IF(专业技术岗位晋升聘用申报表!K23&lt;&gt;"",专业技术岗位晋升聘用申报表!K23,"")</f>
        <v/>
      </c>
    </row>
    <row r="8" ht="26.1" customHeight="1" spans="1:17">
      <c r="A8" s="53" t="s">
        <v>169</v>
      </c>
      <c r="B8" s="53"/>
      <c r="C8" s="62" t="str">
        <f>IF(专业技术岗位晋升聘用申报表!C25&lt;&gt;"",专业技术岗位晋升聘用申报表!C25,"")</f>
        <v/>
      </c>
      <c r="D8" s="53" t="s">
        <v>166</v>
      </c>
      <c r="E8" s="53"/>
      <c r="F8" s="63" t="str">
        <f>IF(专业技术岗位晋升聘用申报表!F25&lt;&gt;"",专业技术岗位晋升聘用申报表!F25,"")</f>
        <v/>
      </c>
      <c r="G8" s="63"/>
      <c r="H8" s="53" t="s">
        <v>167</v>
      </c>
      <c r="I8" s="53"/>
      <c r="J8" s="63" t="str">
        <f>IF(专业技术岗位晋升聘用申报表!H25&lt;&gt;"",专业技术岗位晋升聘用申报表!H25,"")</f>
        <v/>
      </c>
      <c r="K8" s="63"/>
      <c r="L8" s="63"/>
      <c r="M8" s="63"/>
      <c r="N8" s="53" t="s">
        <v>168</v>
      </c>
      <c r="O8" s="63" t="str">
        <f>IF(专业技术岗位晋升聘用申报表!C26&lt;&gt;"",专业技术岗位晋升聘用申报表!C26,"")</f>
        <v/>
      </c>
      <c r="P8" s="53" t="s">
        <v>30</v>
      </c>
      <c r="Q8" s="63" t="str">
        <f>IF(专业技术岗位晋升聘用申报表!K25&lt;&gt;"",专业技术岗位晋升聘用申报表!K25,"")</f>
        <v/>
      </c>
    </row>
    <row r="9" ht="26.1" customHeight="1" spans="1:17">
      <c r="A9" s="53" t="s">
        <v>170</v>
      </c>
      <c r="B9" s="64" t="str">
        <f>IF(专业技术岗位晋升聘用申报表!F8&lt;&gt;"",专业技术岗位晋升聘用申报表!F8,"")</f>
        <v/>
      </c>
      <c r="C9" s="65"/>
      <c r="D9" s="56" t="s">
        <v>171</v>
      </c>
      <c r="E9" s="56"/>
      <c r="F9" s="54" t="str">
        <f>IF(专业技术岗位晋升聘用申报表!D53&lt;&gt;"",专业技术岗位晋升聘用申报表!D53,"")</f>
        <v/>
      </c>
      <c r="G9" s="54"/>
      <c r="H9" s="56" t="s">
        <v>172</v>
      </c>
      <c r="I9" s="56"/>
      <c r="J9" s="122" t="str">
        <f>IF(专业技术岗位晋升聘用申报表!D54&lt;&gt;"",专业技术岗位晋升聘用申报表!D54,"")</f>
        <v/>
      </c>
      <c r="K9" s="122"/>
      <c r="L9" s="123" t="s">
        <v>173</v>
      </c>
      <c r="M9" s="124" t="str">
        <f>TEXT(YEAR(专业技术岗位晋升聘用申报表!F9)-4,"00")&amp;"年"</f>
        <v>2014年</v>
      </c>
      <c r="N9" s="124" t="str">
        <f>TEXT(YEAR(专业技术岗位晋升聘用申报表!F9)-3,"00")&amp;"年"</f>
        <v>2015年</v>
      </c>
      <c r="O9" s="124" t="str">
        <f>TEXT(YEAR(专业技术岗位晋升聘用申报表!F9)-2,"00")&amp;"年"</f>
        <v>2016年</v>
      </c>
      <c r="P9" s="124" t="str">
        <f>TEXT(YEAR(专业技术岗位晋升聘用申报表!F9)-1,"00")&amp;"年"</f>
        <v>2017年</v>
      </c>
      <c r="Q9" s="124" t="str">
        <f>TEXT(YEAR(专业技术岗位晋升聘用申报表!F9),"00")&amp;"年"</f>
        <v>2018年</v>
      </c>
    </row>
    <row r="10" ht="26.1" customHeight="1" spans="1:17">
      <c r="A10" s="53"/>
      <c r="B10" s="66"/>
      <c r="C10" s="67"/>
      <c r="D10" s="56"/>
      <c r="E10" s="56"/>
      <c r="F10" s="54"/>
      <c r="G10" s="54"/>
      <c r="H10" s="56"/>
      <c r="I10" s="56"/>
      <c r="J10" s="122"/>
      <c r="K10" s="122"/>
      <c r="L10" s="125"/>
      <c r="M10" s="126" t="str">
        <f>IF(专业技术岗位晋升聘用申报表!E59&lt;&gt;"",专业技术岗位晋升聘用申报表!E59,"")</f>
        <v/>
      </c>
      <c r="N10" s="126" t="str">
        <f>IF(专业技术岗位晋升聘用申报表!G59&lt;&gt;"",专业技术岗位晋升聘用申报表!G59,"")</f>
        <v/>
      </c>
      <c r="O10" s="126" t="str">
        <f>IF(专业技术岗位晋升聘用申报表!I59&lt;&gt;"",专业技术岗位晋升聘用申报表!I59,"")</f>
        <v/>
      </c>
      <c r="P10" s="126" t="str">
        <f>IF(专业技术岗位晋升聘用申报表!E60&lt;&gt;"",专业技术岗位晋升聘用申报表!E60,"")</f>
        <v/>
      </c>
      <c r="Q10" s="126" t="str">
        <f>IF(专业技术岗位晋升聘用申报表!G60&lt;&gt;"",专业技术岗位晋升聘用申报表!G60,"")</f>
        <v/>
      </c>
    </row>
    <row r="11" ht="26.1" customHeight="1" spans="1:17">
      <c r="A11" s="60" t="s">
        <v>174</v>
      </c>
      <c r="B11" s="68"/>
      <c r="C11" s="68"/>
      <c r="D11" s="69"/>
      <c r="E11" s="70" t="str">
        <f>IF(专业技术岗位晋升聘用申报表!D27&lt;&gt;"",专业技术岗位晋升聘用申报表!D27,"")</f>
        <v/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127"/>
    </row>
    <row r="12" ht="36" customHeight="1" spans="1:17">
      <c r="A12" s="60" t="s">
        <v>41</v>
      </c>
      <c r="B12" s="69"/>
      <c r="C12" s="70" t="str">
        <f>IF(专业技术岗位晋升聘用申报表!H34&lt;&gt;"",专业技术岗位晋升聘用申报表!H34,"")</f>
        <v/>
      </c>
      <c r="D12" s="71"/>
      <c r="E12" s="71"/>
      <c r="F12" s="71"/>
      <c r="G12" s="71"/>
      <c r="H12" s="71"/>
      <c r="I12" s="127"/>
      <c r="J12" s="60" t="s">
        <v>42</v>
      </c>
      <c r="K12" s="68"/>
      <c r="L12" s="68"/>
      <c r="M12" s="70" t="str">
        <f>IF(专业技术岗位晋升聘用申报表!D35&lt;&gt;"",专业技术岗位晋升聘用申报表!D35,"")</f>
        <v/>
      </c>
      <c r="N12" s="71"/>
      <c r="O12" s="71"/>
      <c r="P12" s="71"/>
      <c r="Q12" s="127"/>
    </row>
    <row r="13" ht="36" customHeight="1" spans="1:17">
      <c r="A13" s="60" t="s">
        <v>175</v>
      </c>
      <c r="B13" s="69"/>
      <c r="C13" s="70" t="str">
        <f>IF(专业技术岗位晋升聘用申报表!H35&lt;&gt;"",专业技术岗位晋升聘用申报表!H35,"")</f>
        <v/>
      </c>
      <c r="D13" s="71"/>
      <c r="E13" s="72"/>
      <c r="F13" s="72"/>
      <c r="G13" s="72"/>
      <c r="H13" s="72"/>
      <c r="I13" s="128"/>
      <c r="J13" s="95" t="s">
        <v>44</v>
      </c>
      <c r="K13" s="68"/>
      <c r="L13" s="68"/>
      <c r="M13" s="70" t="str">
        <f>IF(专业技术岗位晋升聘用申报表!D36&lt;&gt;"",专业技术岗位晋升聘用申报表!D36,"")</f>
        <v/>
      </c>
      <c r="N13" s="71"/>
      <c r="O13" s="72"/>
      <c r="P13" s="72"/>
      <c r="Q13" s="128"/>
    </row>
    <row r="14" ht="26.1" customHeight="1" spans="1:17">
      <c r="A14" s="73" t="s">
        <v>176</v>
      </c>
      <c r="B14" s="74" t="str">
        <f>IF(专业技术岗位晋升聘用申报表!A39&lt;&gt;"",IF(专业技术岗位晋升聘用申报表!C39&lt;&gt;"",IF(专业技术岗位晋升聘用申报表!C39="至今",专业技术岗位晋升聘用申报表!A39&amp;专业技术岗位晋升聘用申报表!C39,专业技术岗位晋升聘用申报表!A39&amp;"至"&amp;专业技术岗位晋升聘用申报表!C39),专业技术岗位晋升聘用申报表!A39),"")</f>
        <v/>
      </c>
      <c r="C14" s="75"/>
      <c r="D14" s="75"/>
      <c r="E14" s="76" t="str">
        <f>IF(专业技术岗位晋升聘用申报表!D39&lt;&gt;"",专业技术岗位晋升聘用申报表!D39&amp;"，证明人："&amp;专业技术岗位晋升聘用申报表!J39,"")</f>
        <v/>
      </c>
      <c r="F14" s="72"/>
      <c r="G14" s="72"/>
      <c r="H14" s="72"/>
      <c r="I14" s="72"/>
      <c r="J14" s="128"/>
      <c r="K14" s="129" t="s">
        <v>177</v>
      </c>
      <c r="L14" s="130" t="str">
        <f>IF(专业技术岗位晋升聘用申报表!A47&lt;&gt;"",IF(专业技术岗位晋升聘用申报表!C47&lt;&gt;"",IF(专业技术岗位晋升聘用申报表!C47="至今",专业技术岗位晋升聘用申报表!A47&amp;专业技术岗位晋升聘用申报表!C47,专业技术岗位晋升聘用申报表!A47&amp;"至"&amp;专业技术岗位晋升聘用申报表!C47),专业技术岗位晋升聘用申报表!A47),"")</f>
        <v/>
      </c>
      <c r="M14" s="131"/>
      <c r="N14" s="131"/>
      <c r="O14" s="76" t="str">
        <f>IF(专业技术岗位晋升聘用申报表!D47&lt;&gt;"",专业技术岗位晋升聘用申报表!D47&amp;"，证明人："&amp;专业技术岗位晋升聘用申报表!J47,"")</f>
        <v/>
      </c>
      <c r="P14" s="72"/>
      <c r="Q14" s="128"/>
    </row>
    <row r="15" ht="26.1" customHeight="1" spans="1:17">
      <c r="A15" s="77"/>
      <c r="B15" s="78" t="str">
        <f>IF(专业技术岗位晋升聘用申报表!A40&lt;&gt;"",IF(专业技术岗位晋升聘用申报表!C40&lt;&gt;"",IF(专业技术岗位晋升聘用申报表!C40="至今",专业技术岗位晋升聘用申报表!A40&amp;专业技术岗位晋升聘用申报表!C40,专业技术岗位晋升聘用申报表!A40&amp;"至"&amp;专业技术岗位晋升聘用申报表!C40),专业技术岗位晋升聘用申报表!A40),"")</f>
        <v/>
      </c>
      <c r="C15" s="79"/>
      <c r="D15" s="79"/>
      <c r="E15" s="80" t="str">
        <f>IF(专业技术岗位晋升聘用申报表!D40&lt;&gt;"",专业技术岗位晋升聘用申报表!D40&amp;"，证明人："&amp;专业技术岗位晋升聘用申报表!J40,"")</f>
        <v/>
      </c>
      <c r="F15" s="81"/>
      <c r="G15" s="81"/>
      <c r="H15" s="81"/>
      <c r="I15" s="81"/>
      <c r="J15" s="132"/>
      <c r="K15" s="133"/>
      <c r="L15" s="134" t="str">
        <f>IF(专业技术岗位晋升聘用申报表!A48&lt;&gt;"",IF(专业技术岗位晋升聘用申报表!C48&lt;&gt;"",IF(专业技术岗位晋升聘用申报表!C48="至今",专业技术岗位晋升聘用申报表!A48&amp;专业技术岗位晋升聘用申报表!C48,专业技术岗位晋升聘用申报表!A48&amp;"至"&amp;专业技术岗位晋升聘用申报表!C48),专业技术岗位晋升聘用申报表!A48),"")</f>
        <v/>
      </c>
      <c r="M15" s="135"/>
      <c r="N15" s="135"/>
      <c r="O15" s="80" t="str">
        <f>IF(专业技术岗位晋升聘用申报表!D48&lt;&gt;"",专业技术岗位晋升聘用申报表!D48&amp;"，证明人："&amp;专业技术岗位晋升聘用申报表!J48,"")</f>
        <v/>
      </c>
      <c r="P15" s="81"/>
      <c r="Q15" s="132"/>
    </row>
    <row r="16" ht="26.1" customHeight="1" spans="1:17">
      <c r="A16" s="77"/>
      <c r="B16" s="78" t="str">
        <f>IF(专业技术岗位晋升聘用申报表!A41&lt;&gt;"",IF(专业技术岗位晋升聘用申报表!C41&lt;&gt;"",IF(专业技术岗位晋升聘用申报表!C41="至今",专业技术岗位晋升聘用申报表!A41&amp;专业技术岗位晋升聘用申报表!C41,专业技术岗位晋升聘用申报表!A41&amp;"至"&amp;专业技术岗位晋升聘用申报表!C41),专业技术岗位晋升聘用申报表!A41),"")</f>
        <v/>
      </c>
      <c r="C16" s="79"/>
      <c r="D16" s="79"/>
      <c r="E16" s="80" t="str">
        <f>IF(专业技术岗位晋升聘用申报表!D41&lt;&gt;"",专业技术岗位晋升聘用申报表!D41&amp;"，证明人："&amp;专业技术岗位晋升聘用申报表!J41,"")</f>
        <v/>
      </c>
      <c r="F16" s="81"/>
      <c r="G16" s="81"/>
      <c r="H16" s="81"/>
      <c r="I16" s="81"/>
      <c r="J16" s="132"/>
      <c r="K16" s="133"/>
      <c r="L16" s="134" t="str">
        <f>IF(专业技术岗位晋升聘用申报表!A49&lt;&gt;"",IF(专业技术岗位晋升聘用申报表!C49&lt;&gt;"",IF(专业技术岗位晋升聘用申报表!C49="至今",专业技术岗位晋升聘用申报表!A49&amp;专业技术岗位晋升聘用申报表!C49,专业技术岗位晋升聘用申报表!A49&amp;"至"&amp;专业技术岗位晋升聘用申报表!C49),专业技术岗位晋升聘用申报表!A49),"")</f>
        <v/>
      </c>
      <c r="M16" s="135"/>
      <c r="N16" s="135"/>
      <c r="O16" s="80" t="str">
        <f>IF(专业技术岗位晋升聘用申报表!D49&lt;&gt;"",专业技术岗位晋升聘用申报表!D49&amp;"，证明人："&amp;专业技术岗位晋升聘用申报表!J49,"")</f>
        <v/>
      </c>
      <c r="P16" s="81"/>
      <c r="Q16" s="132"/>
    </row>
    <row r="17" ht="26.1" customHeight="1" spans="1:17">
      <c r="A17" s="77"/>
      <c r="B17" s="78" t="str">
        <f>IF(专业技术岗位晋升聘用申报表!A42&lt;&gt;"",IF(专业技术岗位晋升聘用申报表!C42&lt;&gt;"",IF(专业技术岗位晋升聘用申报表!C42="至今",专业技术岗位晋升聘用申报表!A42&amp;专业技术岗位晋升聘用申报表!C42,专业技术岗位晋升聘用申报表!A42&amp;"至"&amp;专业技术岗位晋升聘用申报表!C42),专业技术岗位晋升聘用申报表!A42),"")</f>
        <v/>
      </c>
      <c r="C17" s="79"/>
      <c r="D17" s="79"/>
      <c r="E17" s="80" t="str">
        <f>IF(专业技术岗位晋升聘用申报表!D42&lt;&gt;"",专业技术岗位晋升聘用申报表!D42&amp;"，证明人："&amp;专业技术岗位晋升聘用申报表!J42,"")</f>
        <v/>
      </c>
      <c r="F17" s="81"/>
      <c r="G17" s="81"/>
      <c r="H17" s="81"/>
      <c r="I17" s="81"/>
      <c r="J17" s="132"/>
      <c r="K17" s="133"/>
      <c r="L17" s="134" t="str">
        <f>IF(专业技术岗位晋升聘用申报表!A50&lt;&gt;"",IF(专业技术岗位晋升聘用申报表!C50&lt;&gt;"",IF(专业技术岗位晋升聘用申报表!C50="至今",专业技术岗位晋升聘用申报表!A50&amp;专业技术岗位晋升聘用申报表!C50,专业技术岗位晋升聘用申报表!A50&amp;"至"&amp;专业技术岗位晋升聘用申报表!C50),专业技术岗位晋升聘用申报表!A50),"")</f>
        <v/>
      </c>
      <c r="M17" s="135"/>
      <c r="N17" s="135"/>
      <c r="O17" s="80" t="str">
        <f>IF(专业技术岗位晋升聘用申报表!D50&lt;&gt;"",专业技术岗位晋升聘用申报表!D50&amp;"，证明人："&amp;专业技术岗位晋升聘用申报表!J50,"")</f>
        <v/>
      </c>
      <c r="P17" s="81"/>
      <c r="Q17" s="132"/>
    </row>
    <row r="18" ht="26.1" customHeight="1" spans="1:17">
      <c r="A18" s="77"/>
      <c r="B18" s="78" t="str">
        <f>IF(专业技术岗位晋升聘用申报表!A43&lt;&gt;"",IF(专业技术岗位晋升聘用申报表!C43&lt;&gt;"",IF(专业技术岗位晋升聘用申报表!C43="至今",专业技术岗位晋升聘用申报表!A43&amp;专业技术岗位晋升聘用申报表!C43,专业技术岗位晋升聘用申报表!A43&amp;"至"&amp;专业技术岗位晋升聘用申报表!C43),专业技术岗位晋升聘用申报表!A43),"")</f>
        <v/>
      </c>
      <c r="C18" s="79"/>
      <c r="D18" s="79"/>
      <c r="E18" s="80" t="str">
        <f>IF(专业技术岗位晋升聘用申报表!D43&lt;&gt;"",专业技术岗位晋升聘用申报表!D43&amp;"，证明人："&amp;专业技术岗位晋升聘用申报表!J43,"")</f>
        <v/>
      </c>
      <c r="F18" s="81"/>
      <c r="G18" s="81"/>
      <c r="H18" s="81"/>
      <c r="I18" s="81"/>
      <c r="J18" s="132"/>
      <c r="K18" s="133"/>
      <c r="L18" s="134" t="str">
        <f>IF(专业技术岗位晋升聘用申报表!A51&lt;&gt;"",IF(专业技术岗位晋升聘用申报表!C51&lt;&gt;"",IF(专业技术岗位晋升聘用申报表!C51="至今",专业技术岗位晋升聘用申报表!A51&amp;专业技术岗位晋升聘用申报表!C51,专业技术岗位晋升聘用申报表!A51&amp;"至"&amp;专业技术岗位晋升聘用申报表!C51),专业技术岗位晋升聘用申报表!A51),"")</f>
        <v/>
      </c>
      <c r="M18" s="135"/>
      <c r="N18" s="135"/>
      <c r="O18" s="80" t="str">
        <f>IF(专业技术岗位晋升聘用申报表!D51&lt;&gt;"",专业技术岗位晋升聘用申报表!D51&amp;"，证明人："&amp;专业技术岗位晋升聘用申报表!J51,"")</f>
        <v/>
      </c>
      <c r="P18" s="81"/>
      <c r="Q18" s="132"/>
    </row>
    <row r="19" ht="26.1" customHeight="1" spans="1:17">
      <c r="A19" s="77"/>
      <c r="B19" s="78" t="str">
        <f>IF(专业技术岗位晋升聘用申报表!A44&lt;&gt;"",IF(专业技术岗位晋升聘用申报表!C44&lt;&gt;"",IF(专业技术岗位晋升聘用申报表!C44="至今",专业技术岗位晋升聘用申报表!A44&amp;专业技术岗位晋升聘用申报表!C44,专业技术岗位晋升聘用申报表!A44&amp;"至"&amp;专业技术岗位晋升聘用申报表!C44),专业技术岗位晋升聘用申报表!A44),"")</f>
        <v/>
      </c>
      <c r="C19" s="79"/>
      <c r="D19" s="79"/>
      <c r="E19" s="82" t="str">
        <f>IF(专业技术岗位晋升聘用申报表!D44&lt;&gt;"",专业技术岗位晋升聘用申报表!D44&amp;"，证明人："&amp;专业技术岗位晋升聘用申报表!J44,"")</f>
        <v/>
      </c>
      <c r="F19" s="83"/>
      <c r="G19" s="83"/>
      <c r="H19" s="83"/>
      <c r="I19" s="83"/>
      <c r="J19" s="132"/>
      <c r="K19" s="133"/>
      <c r="L19" s="134" t="str">
        <f>IF(专业技术岗位晋升聘用申报表!A52&lt;&gt;"",IF(专业技术岗位晋升聘用申报表!C52&lt;&gt;"",IF(专业技术岗位晋升聘用申报表!C52="至今",专业技术岗位晋升聘用申报表!A52&amp;专业技术岗位晋升聘用申报表!C52,专业技术岗位晋升聘用申报表!A52&amp;"至"&amp;专业技术岗位晋升聘用申报表!C52),专业技术岗位晋升聘用申报表!A52),"")</f>
        <v/>
      </c>
      <c r="M19" s="135"/>
      <c r="N19" s="135"/>
      <c r="O19" s="80" t="str">
        <f>IF(专业技术岗位晋升聘用申报表!D52&lt;&gt;"",专业技术岗位晋升聘用申报表!D52&amp;"，证明人："&amp;专业技术岗位晋升聘用申报表!J52,"")</f>
        <v/>
      </c>
      <c r="P19" s="81"/>
      <c r="Q19" s="132"/>
    </row>
    <row r="20" ht="26.1" customHeight="1" spans="1:17">
      <c r="A20" s="84" t="s">
        <v>178</v>
      </c>
      <c r="B20" s="85" t="str">
        <f>IF(专业技术岗位晋升聘用申报表!D29&lt;&gt;"",IF(专业技术岗位晋升聘用申报表!E29&lt;&gt;"",IF(专业技术岗位晋升聘用申报表!E29="至今",专业技术岗位晋升聘用申报表!D29&amp;专业技术岗位晋升聘用申报表!E29,专业技术岗位晋升聘用申报表!D29&amp;"至"&amp;专业技术岗位晋升聘用申报表!E29),专业技术岗位晋升聘用申报表!D29),"")</f>
        <v/>
      </c>
      <c r="C20" s="86"/>
      <c r="D20" s="86" t="str">
        <f>IF(专业技术岗位晋升聘用申报表!F29&lt;&gt;"",专业技术岗位晋升聘用申报表!F29,"")</f>
        <v/>
      </c>
      <c r="E20" s="87"/>
      <c r="F20" s="87"/>
      <c r="G20" s="87"/>
      <c r="H20" s="88"/>
      <c r="I20" s="100" t="s">
        <v>179</v>
      </c>
      <c r="J20" s="101" t="str">
        <f>IF(专业技术岗位晋升聘用申报表!B100&lt;&gt;"",专业技术岗位晋升聘用申报表!A100&amp;"."&amp;专业技术岗位晋升聘用申报表!B100,"")&amp;IF(专业技术岗位晋升聘用申报表!H100&lt;&gt;"",","&amp;专业技术岗位晋升聘用申报表!H100,"")&amp;IF(专业技术岗位晋升聘用申报表!I100&lt;&gt;"",","&amp;专业技术岗位晋升聘用申报表!I100,"")</f>
        <v/>
      </c>
      <c r="K20" s="102"/>
      <c r="L20" s="102"/>
      <c r="M20" s="102"/>
      <c r="N20" s="102"/>
      <c r="O20" s="102"/>
      <c r="P20" s="102"/>
      <c r="Q20" s="147"/>
    </row>
    <row r="21" ht="26.1" customHeight="1" spans="1:17">
      <c r="A21" s="89"/>
      <c r="B21" s="90" t="str">
        <f>IF(专业技术岗位晋升聘用申报表!D30&lt;&gt;"",IF(专业技术岗位晋升聘用申报表!E30&lt;&gt;"",IF(专业技术岗位晋升聘用申报表!E30="至今",专业技术岗位晋升聘用申报表!D30&amp;专业技术岗位晋升聘用申报表!E30,专业技术岗位晋升聘用申报表!D30&amp;"至"&amp;专业技术岗位晋升聘用申报表!E30),专业技术岗位晋升聘用申报表!D30),"")</f>
        <v/>
      </c>
      <c r="C21" s="87"/>
      <c r="D21" s="87" t="str">
        <f>IF(专业技术岗位晋升聘用申报表!F30&lt;&gt;"",专业技术岗位晋升聘用申报表!F30,"")</f>
        <v/>
      </c>
      <c r="E21" s="87"/>
      <c r="F21" s="87"/>
      <c r="G21" s="87"/>
      <c r="H21" s="88"/>
      <c r="I21" s="112"/>
      <c r="J21" s="103" t="str">
        <f>IF(专业技术岗位晋升聘用申报表!B101&lt;&gt;"",专业技术岗位晋升聘用申报表!A101&amp;"."&amp;专业技术岗位晋升聘用申报表!B101,"")&amp;IF(专业技术岗位晋升聘用申报表!H101&lt;&gt;"",","&amp;专业技术岗位晋升聘用申报表!H101,"")&amp;IF(专业技术岗位晋升聘用申报表!I101&lt;&gt;"",","&amp;专业技术岗位晋升聘用申报表!I101,"")</f>
        <v/>
      </c>
      <c r="K21" s="104"/>
      <c r="L21" s="104"/>
      <c r="M21" s="104"/>
      <c r="N21" s="104"/>
      <c r="O21" s="104"/>
      <c r="P21" s="104"/>
      <c r="Q21" s="148"/>
    </row>
    <row r="22" ht="26.1" customHeight="1" spans="1:17">
      <c r="A22" s="89"/>
      <c r="B22" s="90" t="str">
        <f>IF(专业技术岗位晋升聘用申报表!D31&lt;&gt;"",IF(专业技术岗位晋升聘用申报表!E31&lt;&gt;"",IF(专业技术岗位晋升聘用申报表!E31="至今",专业技术岗位晋升聘用申报表!D31&amp;专业技术岗位晋升聘用申报表!E31,专业技术岗位晋升聘用申报表!D31&amp;"至"&amp;专业技术岗位晋升聘用申报表!E31),专业技术岗位晋升聘用申报表!D31),"")</f>
        <v/>
      </c>
      <c r="C22" s="87"/>
      <c r="D22" s="87" t="str">
        <f>IF(专业技术岗位晋升聘用申报表!F31&lt;&gt;"",专业技术岗位晋升聘用申报表!F31,"")</f>
        <v/>
      </c>
      <c r="E22" s="87"/>
      <c r="F22" s="87"/>
      <c r="G22" s="87"/>
      <c r="H22" s="88"/>
      <c r="I22" s="112"/>
      <c r="J22" s="103" t="str">
        <f>IF(专业技术岗位晋升聘用申报表!B102&lt;&gt;"",专业技术岗位晋升聘用申报表!A102&amp;"."&amp;专业技术岗位晋升聘用申报表!B102,"")&amp;IF(专业技术岗位晋升聘用申报表!H102&lt;&gt;"",","&amp;专业技术岗位晋升聘用申报表!H102,"")&amp;IF(专业技术岗位晋升聘用申报表!I102&lt;&gt;"",","&amp;专业技术岗位晋升聘用申报表!I102,"")</f>
        <v/>
      </c>
      <c r="K22" s="104"/>
      <c r="L22" s="104"/>
      <c r="M22" s="104"/>
      <c r="N22" s="104"/>
      <c r="O22" s="104"/>
      <c r="P22" s="104"/>
      <c r="Q22" s="148"/>
    </row>
    <row r="23" ht="26.1" customHeight="1" spans="1:17">
      <c r="A23" s="89"/>
      <c r="B23" s="90" t="str">
        <f>IF(专业技术岗位晋升聘用申报表!D32&lt;&gt;"",IF(专业技术岗位晋升聘用申报表!E32&lt;&gt;"",IF(专业技术岗位晋升聘用申报表!E32="至今",专业技术岗位晋升聘用申报表!D32&amp;专业技术岗位晋升聘用申报表!E32,专业技术岗位晋升聘用申报表!D32&amp;"至"&amp;专业技术岗位晋升聘用申报表!E32),专业技术岗位晋升聘用申报表!D32),"")</f>
        <v/>
      </c>
      <c r="C23" s="87"/>
      <c r="D23" s="87" t="str">
        <f>IF(专业技术岗位晋升聘用申报表!F32&lt;&gt;"",专业技术岗位晋升聘用申报表!F32,"")</f>
        <v/>
      </c>
      <c r="E23" s="87"/>
      <c r="F23" s="87"/>
      <c r="G23" s="87"/>
      <c r="H23" s="88"/>
      <c r="I23" s="112" t="s">
        <v>180</v>
      </c>
      <c r="J23" s="101" t="str">
        <f>IF(专业技术岗位晋升聘用申报表!C108&lt;&gt;"",专业技术岗位晋升聘用申报表!A108&amp;"."&amp;专业技术岗位晋升聘用申报表!B108,"")&amp;IF(专业技术岗位晋升聘用申报表!C108&lt;&gt;"",","&amp;专业技术岗位晋升聘用申报表!C108,"")&amp;IF(专业技术岗位晋升聘用申报表!F108&lt;&gt;"",","&amp;专业技术岗位晋升聘用申报表!F108,"")&amp;IF(专业技术岗位晋升聘用申报表!G108&lt;&gt;"",","&amp;专业技术岗位晋升聘用申报表!G108,"")&amp;IF(专业技术岗位晋升聘用申报表!I108&lt;&gt;"",","&amp;专业技术岗位晋升聘用申报表!I108,"")&amp;IF(专业技术岗位晋升聘用申报表!J108&lt;&gt;"",","&amp;专业技术岗位晋升聘用申报表!J108,"")</f>
        <v/>
      </c>
      <c r="K23" s="102"/>
      <c r="L23" s="102"/>
      <c r="M23" s="102"/>
      <c r="N23" s="102"/>
      <c r="O23" s="102"/>
      <c r="P23" s="102"/>
      <c r="Q23" s="147"/>
    </row>
    <row r="24" ht="26.1" customHeight="1" spans="1:17">
      <c r="A24" s="89"/>
      <c r="B24" s="90" t="str">
        <f>IF(专业技术岗位晋升聘用申报表!D33&lt;&gt;"",IF(专业技术岗位晋升聘用申报表!E33&lt;&gt;"",IF(专业技术岗位晋升聘用申报表!E33="至今",专业技术岗位晋升聘用申报表!D33&amp;专业技术岗位晋升聘用申报表!E33,专业技术岗位晋升聘用申报表!D33&amp;"至"&amp;专业技术岗位晋升聘用申报表!E33),专业技术岗位晋升聘用申报表!D33),"")</f>
        <v/>
      </c>
      <c r="C24" s="87"/>
      <c r="D24" s="87" t="str">
        <f>IF(专业技术岗位晋升聘用申报表!F33&lt;&gt;"",专业技术岗位晋升聘用申报表!F33,"")</f>
        <v/>
      </c>
      <c r="E24" s="87"/>
      <c r="F24" s="87"/>
      <c r="G24" s="87"/>
      <c r="H24" s="88"/>
      <c r="I24" s="112"/>
      <c r="J24" s="103" t="str">
        <f>IF(专业技术岗位晋升聘用申报表!C109&lt;&gt;"",专业技术岗位晋升聘用申报表!A109&amp;"."&amp;专业技术岗位晋升聘用申报表!B109,"")&amp;IF(专业技术岗位晋升聘用申报表!C109&lt;&gt;"",","&amp;专业技术岗位晋升聘用申报表!C109,"")&amp;IF(专业技术岗位晋升聘用申报表!F109&lt;&gt;"",","&amp;专业技术岗位晋升聘用申报表!F109,"")&amp;IF(专业技术岗位晋升聘用申报表!G109&lt;&gt;"",","&amp;专业技术岗位晋升聘用申报表!G109,"")&amp;IF(专业技术岗位晋升聘用申报表!I109&lt;&gt;"",","&amp;专业技术岗位晋升聘用申报表!I109,"")&amp;IF(专业技术岗位晋升聘用申报表!J109&lt;&gt;"",","&amp;专业技术岗位晋升聘用申报表!J109,"")</f>
        <v/>
      </c>
      <c r="K24" s="104"/>
      <c r="L24" s="104"/>
      <c r="M24" s="104"/>
      <c r="N24" s="104"/>
      <c r="O24" s="104"/>
      <c r="P24" s="104"/>
      <c r="Q24" s="148"/>
    </row>
    <row r="25" ht="26.1" customHeight="1" spans="1:17">
      <c r="A25" s="91"/>
      <c r="B25" s="92"/>
      <c r="C25" s="93"/>
      <c r="D25" s="93"/>
      <c r="E25" s="93"/>
      <c r="F25" s="93"/>
      <c r="G25" s="93"/>
      <c r="H25" s="94"/>
      <c r="I25" s="73"/>
      <c r="J25" s="103" t="str">
        <f>IF(专业技术岗位晋升聘用申报表!C110&lt;&gt;"",专业技术岗位晋升聘用申报表!A110&amp;"."&amp;专业技术岗位晋升聘用申报表!B110,"")&amp;IF(专业技术岗位晋升聘用申报表!C110&lt;&gt;"",","&amp;专业技术岗位晋升聘用申报表!C110,"")&amp;IF(专业技术岗位晋升聘用申报表!F110&lt;&gt;"",","&amp;专业技术岗位晋升聘用申报表!F110,"")&amp;IF(专业技术岗位晋升聘用申报表!G110&lt;&gt;"",","&amp;专业技术岗位晋升聘用申报表!G110,"")&amp;IF(专业技术岗位晋升聘用申报表!I110&lt;&gt;"",","&amp;专业技术岗位晋升聘用申报表!I110,"")&amp;IF(专业技术岗位晋升聘用申报表!J110&lt;&gt;"",","&amp;专业技术岗位晋升聘用申报表!J110,"")</f>
        <v/>
      </c>
      <c r="K25" s="104"/>
      <c r="L25" s="104"/>
      <c r="M25" s="104"/>
      <c r="N25" s="104"/>
      <c r="O25" s="104"/>
      <c r="P25" s="104"/>
      <c r="Q25" s="148"/>
    </row>
    <row r="26" ht="26.1" customHeight="1" spans="1:17">
      <c r="A26" s="95" t="s">
        <v>181</v>
      </c>
      <c r="B26" s="96" t="str">
        <f>IF(专业技术岗位晋升聘用申报表!B65&lt;&gt;"",专业技术岗位晋升聘用申报表!A65&amp;"."&amp;专业技术岗位晋升聘用申报表!B65&amp;"："&amp;专业技术岗位晋升聘用申报表!F65&amp;"，"&amp;专业技术岗位晋升聘用申报表!G65&amp;"，"&amp;专业技术岗位晋升聘用申报表!H65&amp;"，"&amp;专业技术岗位晋升聘用申报表!I65&amp;"，"&amp;专业技术岗位晋升聘用申报表!K65&amp;"万字","")</f>
        <v/>
      </c>
      <c r="C26" s="97"/>
      <c r="D26" s="97"/>
      <c r="E26" s="97"/>
      <c r="F26" s="97"/>
      <c r="G26" s="97"/>
      <c r="H26" s="97"/>
      <c r="I26" s="136"/>
      <c r="J26" s="97" t="str">
        <f>IF(专业技术岗位晋升聘用申报表!B68&lt;&gt;"",专业技术岗位晋升聘用申报表!A68&amp;"."&amp;专业技术岗位晋升聘用申报表!B68&amp;"："&amp;专业技术岗位晋升聘用申报表!F68&amp;"，"&amp;专业技术岗位晋升聘用申报表!G68&amp;"，"&amp;专业技术岗位晋升聘用申报表!H68&amp;"，"&amp;专业技术岗位晋升聘用申报表!I68&amp;"，"&amp;专业技术岗位晋升聘用申报表!K68&amp;"万字","")</f>
        <v/>
      </c>
      <c r="K26" s="97"/>
      <c r="L26" s="97"/>
      <c r="M26" s="97"/>
      <c r="N26" s="97"/>
      <c r="O26" s="97"/>
      <c r="P26" s="97"/>
      <c r="Q26" s="149"/>
    </row>
    <row r="27" ht="26.1" customHeight="1" spans="1:17">
      <c r="A27" s="77"/>
      <c r="B27" s="98" t="str">
        <f>IF(专业技术岗位晋升聘用申报表!B66&lt;&gt;"",专业技术岗位晋升聘用申报表!A66&amp;"."&amp;专业技术岗位晋升聘用申报表!B66&amp;"："&amp;专业技术岗位晋升聘用申报表!F66&amp;"，"&amp;专业技术岗位晋升聘用申报表!G66&amp;"，"&amp;专业技术岗位晋升聘用申报表!H66&amp;"，"&amp;专业技术岗位晋升聘用申报表!I66&amp;"，"&amp;专业技术岗位晋升聘用申报表!K66&amp;"万字","")</f>
        <v/>
      </c>
      <c r="C27" s="99"/>
      <c r="D27" s="99"/>
      <c r="E27" s="99"/>
      <c r="F27" s="99"/>
      <c r="G27" s="99"/>
      <c r="H27" s="99"/>
      <c r="I27" s="137"/>
      <c r="J27" s="99" t="str">
        <f>IF(专业技术岗位晋升聘用申报表!B69&lt;&gt;"",专业技术岗位晋升聘用申报表!A69&amp;"."&amp;专业技术岗位晋升聘用申报表!B69&amp;"："&amp;专业技术岗位晋升聘用申报表!F69&amp;"，"&amp;专业技术岗位晋升聘用申报表!G69&amp;"，"&amp;专业技术岗位晋升聘用申报表!H69&amp;"，"&amp;专业技术岗位晋升聘用申报表!I69&amp;"，"&amp;专业技术岗位晋升聘用申报表!K69&amp;"万字","")</f>
        <v/>
      </c>
      <c r="K27" s="99"/>
      <c r="L27" s="99"/>
      <c r="M27" s="99"/>
      <c r="N27" s="99"/>
      <c r="O27" s="99"/>
      <c r="P27" s="99"/>
      <c r="Q27" s="150"/>
    </row>
    <row r="28" ht="26.1" customHeight="1" spans="1:17">
      <c r="A28" s="100"/>
      <c r="B28" s="98" t="str">
        <f>IF(专业技术岗位晋升聘用申报表!B67&lt;&gt;"",专业技术岗位晋升聘用申报表!A67&amp;"."&amp;专业技术岗位晋升聘用申报表!B67&amp;"："&amp;专业技术岗位晋升聘用申报表!F67&amp;"，"&amp;专业技术岗位晋升聘用申报表!G67&amp;"，"&amp;专业技术岗位晋升聘用申报表!H67&amp;"，"&amp;专业技术岗位晋升聘用申报表!I67&amp;"，"&amp;专业技术岗位晋升聘用申报表!K67&amp;"万字","")</f>
        <v/>
      </c>
      <c r="C28" s="99"/>
      <c r="D28" s="99"/>
      <c r="E28" s="99"/>
      <c r="F28" s="99"/>
      <c r="G28" s="99"/>
      <c r="H28" s="99"/>
      <c r="I28" s="138"/>
      <c r="J28" s="99"/>
      <c r="K28" s="99"/>
      <c r="L28" s="99"/>
      <c r="M28" s="99"/>
      <c r="N28" s="99"/>
      <c r="O28" s="99"/>
      <c r="P28" s="99"/>
      <c r="Q28" s="150"/>
    </row>
    <row r="29" ht="26.1" customHeight="1" spans="1:17">
      <c r="A29" s="95" t="s">
        <v>182</v>
      </c>
      <c r="B29" s="101" t="str">
        <f>IF(专业技术岗位晋升聘用申报表!B72&lt;&gt;"",专业技术岗位晋升聘用申报表!A72&amp;"."&amp;专业技术岗位晋升聘用申报表!B72&amp;"，"&amp;专业技术岗位晋升聘用申报表!E72&amp;"，"&amp;专业技术岗位晋升聘用申报表!F72&amp;"，"&amp;专业技术岗位晋升聘用申报表!F72&amp;"，"&amp;专业技术岗位晋升聘用申报表!H72&amp;"，"&amp;专业技术岗位晋升聘用申报表!I72&amp;"，"&amp;专业技术岗位晋升聘用申报表!J72&amp;"，"&amp;专业技术岗位晋升聘用申报表!K72&amp;"千字","")</f>
        <v/>
      </c>
      <c r="C29" s="102"/>
      <c r="D29" s="102"/>
      <c r="E29" s="102"/>
      <c r="F29" s="102"/>
      <c r="G29" s="102"/>
      <c r="H29" s="102"/>
      <c r="I29" s="139"/>
      <c r="J29" s="102" t="str">
        <f>IF(专业技术岗位晋升聘用申报表!B79&lt;&gt;"",专业技术岗位晋升聘用申报表!A79&amp;"."&amp;专业技术岗位晋升聘用申报表!B79&amp;"，"&amp;专业技术岗位晋升聘用申报表!E79&amp;"，"&amp;专业技术岗位晋升聘用申报表!F79&amp;"，"&amp;专业技术岗位晋升聘用申报表!F79&amp;"，"&amp;专业技术岗位晋升聘用申报表!H79&amp;"，"&amp;专业技术岗位晋升聘用申报表!I79&amp;"，"&amp;专业技术岗位晋升聘用申报表!J79&amp;"，"&amp;专业技术岗位晋升聘用申报表!K79&amp;"千字","")</f>
        <v/>
      </c>
      <c r="K29" s="102"/>
      <c r="L29" s="102"/>
      <c r="M29" s="102"/>
      <c r="N29" s="102"/>
      <c r="O29" s="102"/>
      <c r="P29" s="102"/>
      <c r="Q29" s="147"/>
    </row>
    <row r="30" ht="26.1" customHeight="1" spans="1:17">
      <c r="A30" s="77"/>
      <c r="B30" s="103" t="str">
        <f>IF(专业技术岗位晋升聘用申报表!B73&lt;&gt;"",专业技术岗位晋升聘用申报表!A73&amp;"."&amp;专业技术岗位晋升聘用申报表!B73&amp;"，"&amp;专业技术岗位晋升聘用申报表!E73&amp;"，"&amp;专业技术岗位晋升聘用申报表!F73&amp;"，"&amp;专业技术岗位晋升聘用申报表!F73&amp;"，"&amp;专业技术岗位晋升聘用申报表!H73&amp;"，"&amp;专业技术岗位晋升聘用申报表!I73&amp;"，"&amp;专业技术岗位晋升聘用申报表!J73&amp;"，"&amp;专业技术岗位晋升聘用申报表!K73&amp;"千字","")</f>
        <v/>
      </c>
      <c r="C30" s="104"/>
      <c r="D30" s="104"/>
      <c r="E30" s="104"/>
      <c r="F30" s="104"/>
      <c r="G30" s="104"/>
      <c r="H30" s="104"/>
      <c r="I30" s="140"/>
      <c r="J30" s="104" t="str">
        <f>IF(专业技术岗位晋升聘用申报表!B80&lt;&gt;"",专业技术岗位晋升聘用申报表!A80&amp;"."&amp;专业技术岗位晋升聘用申报表!B80&amp;"，"&amp;专业技术岗位晋升聘用申报表!E80&amp;"，"&amp;专业技术岗位晋升聘用申报表!F80&amp;"，"&amp;专业技术岗位晋升聘用申报表!F80&amp;"，"&amp;专业技术岗位晋升聘用申报表!H80&amp;"，"&amp;专业技术岗位晋升聘用申报表!I80&amp;"，"&amp;专业技术岗位晋升聘用申报表!J80&amp;"，"&amp;专业技术岗位晋升聘用申报表!K80&amp;"千字","")</f>
        <v/>
      </c>
      <c r="K30" s="104"/>
      <c r="L30" s="104"/>
      <c r="M30" s="104"/>
      <c r="N30" s="104"/>
      <c r="O30" s="104"/>
      <c r="P30" s="104"/>
      <c r="Q30" s="148"/>
    </row>
    <row r="31" ht="26.1" customHeight="1" spans="1:17">
      <c r="A31" s="77"/>
      <c r="B31" s="103" t="str">
        <f>IF(专业技术岗位晋升聘用申报表!B74&lt;&gt;"",专业技术岗位晋升聘用申报表!A74&amp;"."&amp;专业技术岗位晋升聘用申报表!B74&amp;"，"&amp;专业技术岗位晋升聘用申报表!E74&amp;"，"&amp;专业技术岗位晋升聘用申报表!F74&amp;"，"&amp;专业技术岗位晋升聘用申报表!F74&amp;"，"&amp;专业技术岗位晋升聘用申报表!H74&amp;"，"&amp;专业技术岗位晋升聘用申报表!I74&amp;"，"&amp;专业技术岗位晋升聘用申报表!J74&amp;"，"&amp;专业技术岗位晋升聘用申报表!K74&amp;"千字","")</f>
        <v/>
      </c>
      <c r="C31" s="104"/>
      <c r="D31" s="104"/>
      <c r="E31" s="104"/>
      <c r="F31" s="104"/>
      <c r="G31" s="104"/>
      <c r="H31" s="104"/>
      <c r="I31" s="140"/>
      <c r="J31" s="104" t="str">
        <f>IF(专业技术岗位晋升聘用申报表!B81&lt;&gt;"",专业技术岗位晋升聘用申报表!A81&amp;"."&amp;专业技术岗位晋升聘用申报表!B81&amp;"，"&amp;专业技术岗位晋升聘用申报表!E81&amp;"，"&amp;专业技术岗位晋升聘用申报表!F81&amp;"，"&amp;专业技术岗位晋升聘用申报表!F81&amp;"，"&amp;专业技术岗位晋升聘用申报表!H81&amp;"，"&amp;专业技术岗位晋升聘用申报表!I81&amp;"，"&amp;专业技术岗位晋升聘用申报表!J81&amp;"，"&amp;专业技术岗位晋升聘用申报表!K81&amp;"千字","")</f>
        <v/>
      </c>
      <c r="K31" s="104"/>
      <c r="L31" s="104"/>
      <c r="M31" s="104"/>
      <c r="N31" s="104"/>
      <c r="O31" s="104"/>
      <c r="P31" s="104"/>
      <c r="Q31" s="148"/>
    </row>
    <row r="32" ht="26.1" customHeight="1" spans="1:17">
      <c r="A32" s="77"/>
      <c r="B32" s="103" t="str">
        <f>IF(专业技术岗位晋升聘用申报表!B75&lt;&gt;"",专业技术岗位晋升聘用申报表!A75&amp;"."&amp;专业技术岗位晋升聘用申报表!B75&amp;"，"&amp;专业技术岗位晋升聘用申报表!E75&amp;"，"&amp;专业技术岗位晋升聘用申报表!F75&amp;"，"&amp;专业技术岗位晋升聘用申报表!F75&amp;"，"&amp;专业技术岗位晋升聘用申报表!H75&amp;"，"&amp;专业技术岗位晋升聘用申报表!I75&amp;"，"&amp;专业技术岗位晋升聘用申报表!J75&amp;"，"&amp;专业技术岗位晋升聘用申报表!K75&amp;"千字","")</f>
        <v/>
      </c>
      <c r="C32" s="104"/>
      <c r="D32" s="104"/>
      <c r="E32" s="104"/>
      <c r="F32" s="104"/>
      <c r="G32" s="104"/>
      <c r="H32" s="104"/>
      <c r="I32" s="140"/>
      <c r="J32" s="104" t="str">
        <f>IF(专业技术岗位晋升聘用申报表!B82&lt;&gt;"",专业技术岗位晋升聘用申报表!A82&amp;"."&amp;专业技术岗位晋升聘用申报表!B82&amp;"，"&amp;专业技术岗位晋升聘用申报表!E82&amp;"，"&amp;专业技术岗位晋升聘用申报表!F82&amp;"，"&amp;专业技术岗位晋升聘用申报表!F82&amp;"，"&amp;专业技术岗位晋升聘用申报表!H82&amp;"，"&amp;专业技术岗位晋升聘用申报表!I82&amp;"，"&amp;专业技术岗位晋升聘用申报表!J82&amp;"，"&amp;专业技术岗位晋升聘用申报表!K82&amp;"千字","")</f>
        <v/>
      </c>
      <c r="K32" s="104"/>
      <c r="L32" s="104"/>
      <c r="M32" s="104"/>
      <c r="N32" s="104"/>
      <c r="O32" s="104"/>
      <c r="P32" s="104"/>
      <c r="Q32" s="148"/>
    </row>
    <row r="33" ht="26.1" customHeight="1" spans="1:17">
      <c r="A33" s="77"/>
      <c r="B33" s="103" t="str">
        <f>IF(专业技术岗位晋升聘用申报表!B76&lt;&gt;"",专业技术岗位晋升聘用申报表!A76&amp;"."&amp;专业技术岗位晋升聘用申报表!B76&amp;"，"&amp;专业技术岗位晋升聘用申报表!E76&amp;"，"&amp;专业技术岗位晋升聘用申报表!F76&amp;"，"&amp;专业技术岗位晋升聘用申报表!F76&amp;"，"&amp;专业技术岗位晋升聘用申报表!H76&amp;"，"&amp;专业技术岗位晋升聘用申报表!I76&amp;"，"&amp;专业技术岗位晋升聘用申报表!J76&amp;"，"&amp;专业技术岗位晋升聘用申报表!K76&amp;"千字","")</f>
        <v/>
      </c>
      <c r="C33" s="104"/>
      <c r="D33" s="104"/>
      <c r="E33" s="104"/>
      <c r="F33" s="104"/>
      <c r="G33" s="104"/>
      <c r="H33" s="104"/>
      <c r="I33" s="140"/>
      <c r="J33" s="104" t="str">
        <f>IF(专业技术岗位晋升聘用申报表!B83&lt;&gt;"",专业技术岗位晋升聘用申报表!A83&amp;"."&amp;专业技术岗位晋升聘用申报表!B83&amp;"，"&amp;专业技术岗位晋升聘用申报表!E83&amp;"，"&amp;专业技术岗位晋升聘用申报表!F83&amp;"，"&amp;专业技术岗位晋升聘用申报表!F83&amp;"，"&amp;专业技术岗位晋升聘用申报表!H83&amp;"，"&amp;专业技术岗位晋升聘用申报表!I83&amp;"，"&amp;专业技术岗位晋升聘用申报表!J83&amp;"，"&amp;专业技术岗位晋升聘用申报表!K83&amp;"千字","")</f>
        <v/>
      </c>
      <c r="K33" s="104"/>
      <c r="L33" s="104"/>
      <c r="M33" s="104"/>
      <c r="N33" s="104"/>
      <c r="O33" s="104"/>
      <c r="P33" s="104"/>
      <c r="Q33" s="148"/>
    </row>
    <row r="34" ht="26.1" customHeight="1" spans="1:17">
      <c r="A34" s="77"/>
      <c r="B34" s="103" t="str">
        <f>IF(专业技术岗位晋升聘用申报表!B77&lt;&gt;"",专业技术岗位晋升聘用申报表!A77&amp;"."&amp;专业技术岗位晋升聘用申报表!B77&amp;"，"&amp;专业技术岗位晋升聘用申报表!E77&amp;"，"&amp;专业技术岗位晋升聘用申报表!F77&amp;"，"&amp;专业技术岗位晋升聘用申报表!F77&amp;"，"&amp;专业技术岗位晋升聘用申报表!H77&amp;"，"&amp;专业技术岗位晋升聘用申报表!I77&amp;"，"&amp;专业技术岗位晋升聘用申报表!J77&amp;"，"&amp;专业技术岗位晋升聘用申报表!K77&amp;"千字","")</f>
        <v/>
      </c>
      <c r="C34" s="104"/>
      <c r="D34" s="104"/>
      <c r="E34" s="104"/>
      <c r="F34" s="104"/>
      <c r="G34" s="104"/>
      <c r="H34" s="104"/>
      <c r="I34" s="140"/>
      <c r="J34" s="104" t="str">
        <f>IF(专业技术岗位晋升聘用申报表!B84&lt;&gt;"",专业技术岗位晋升聘用申报表!A84&amp;"."&amp;专业技术岗位晋升聘用申报表!B84&amp;"，"&amp;专业技术岗位晋升聘用申报表!E84&amp;"，"&amp;专业技术岗位晋升聘用申报表!F84&amp;"，"&amp;专业技术岗位晋升聘用申报表!F84&amp;"，"&amp;专业技术岗位晋升聘用申报表!H84&amp;"，"&amp;专业技术岗位晋升聘用申报表!I84&amp;"，"&amp;专业技术岗位晋升聘用申报表!J84&amp;"，"&amp;专业技术岗位晋升聘用申报表!K84&amp;"千字","")</f>
        <v/>
      </c>
      <c r="K34" s="104"/>
      <c r="L34" s="104"/>
      <c r="M34" s="104"/>
      <c r="N34" s="104"/>
      <c r="O34" s="104"/>
      <c r="P34" s="104"/>
      <c r="Q34" s="148"/>
    </row>
    <row r="35" ht="26.1" customHeight="1" spans="1:17">
      <c r="A35" s="77"/>
      <c r="B35" s="105" t="str">
        <f>IF(专业技术岗位晋升聘用申报表!B78&lt;&gt;"",专业技术岗位晋升聘用申报表!A78&amp;"."&amp;专业技术岗位晋升聘用申报表!B78&amp;"，"&amp;专业技术岗位晋升聘用申报表!E78&amp;"，"&amp;专业技术岗位晋升聘用申报表!F78&amp;"，"&amp;专业技术岗位晋升聘用申报表!F78&amp;"，"&amp;专业技术岗位晋升聘用申报表!H78&amp;"，"&amp;专业技术岗位晋升聘用申报表!I78&amp;"，"&amp;专业技术岗位晋升聘用申报表!J78&amp;"，"&amp;专业技术岗位晋升聘用申报表!K78&amp;"千字","")</f>
        <v/>
      </c>
      <c r="C35" s="106"/>
      <c r="D35" s="106"/>
      <c r="E35" s="106"/>
      <c r="F35" s="106"/>
      <c r="G35" s="106"/>
      <c r="H35" s="106"/>
      <c r="I35" s="141"/>
      <c r="J35" s="106"/>
      <c r="K35" s="106"/>
      <c r="L35" s="106"/>
      <c r="M35" s="106"/>
      <c r="N35" s="106"/>
      <c r="O35" s="106"/>
      <c r="P35" s="106"/>
      <c r="Q35" s="151"/>
    </row>
    <row r="36" ht="26.1" customHeight="1" spans="1:17">
      <c r="A36" s="73" t="s">
        <v>183</v>
      </c>
      <c r="B36" s="103" t="str">
        <f>IF(专业技术岗位晋升聘用申报表!B87&lt;&gt;"",专业技术岗位晋升聘用申报表!A87&amp;"."&amp;专业技术岗位晋升聘用申报表!B87&amp;","&amp;专业技术岗位晋升聘用申报表!E87&amp;"，"&amp;专业技术岗位晋升聘用申报表!F87&amp;"，"&amp;专业技术岗位晋升聘用申报表!G87&amp;"，"&amp;专业技术岗位晋升聘用申报表!H87&amp;"，"&amp;IF(专业技术岗位晋升聘用申报表!I87="是","主持人","参与")&amp;"，"&amp;专业技术岗位晋升聘用申报表!J87&amp;"万元，"&amp;IF(专业技术岗位晋升聘用申报表!K87="是","已结项","在研"),"")</f>
        <v/>
      </c>
      <c r="C36" s="104"/>
      <c r="D36" s="104"/>
      <c r="E36" s="104"/>
      <c r="F36" s="104"/>
      <c r="G36" s="104"/>
      <c r="H36" s="104"/>
      <c r="I36" s="142"/>
      <c r="J36" s="143" t="str">
        <f>IF(专业技术岗位晋升聘用申报表!B92&lt;&gt;"",专业技术岗位晋升聘用申报表!A92&amp;"."&amp;专业技术岗位晋升聘用申报表!B92&amp;","&amp;专业技术岗位晋升聘用申报表!E92&amp;"，"&amp;专业技术岗位晋升聘用申报表!F92&amp;"，"&amp;专业技术岗位晋升聘用申报表!G92&amp;"，"&amp;专业技术岗位晋升聘用申报表!H92&amp;"，"&amp;IF(专业技术岗位晋升聘用申报表!I92="是","主持人","参与")&amp;"，"&amp;专业技术岗位晋升聘用申报表!J92&amp;"万元，"&amp;IF(专业技术岗位晋升聘用申报表!K92="是","已结项","在研"),"")</f>
        <v/>
      </c>
      <c r="K36" s="143"/>
      <c r="L36" s="143"/>
      <c r="M36" s="143"/>
      <c r="N36" s="143"/>
      <c r="O36" s="143"/>
      <c r="P36" s="143"/>
      <c r="Q36" s="152"/>
    </row>
    <row r="37" ht="26.1" customHeight="1" spans="1:17">
      <c r="A37" s="77"/>
      <c r="B37" s="103" t="str">
        <f>IF(专业技术岗位晋升聘用申报表!B88&lt;&gt;"",专业技术岗位晋升聘用申报表!A88&amp;"."&amp;专业技术岗位晋升聘用申报表!B88&amp;","&amp;专业技术岗位晋升聘用申报表!E88&amp;"，"&amp;专业技术岗位晋升聘用申报表!F88&amp;"，"&amp;专业技术岗位晋升聘用申报表!G88&amp;"，"&amp;专业技术岗位晋升聘用申报表!H88&amp;"，"&amp;IF(专业技术岗位晋升聘用申报表!I88="是","主持人","参与")&amp;"，"&amp;专业技术岗位晋升聘用申报表!J88&amp;"万元，"&amp;IF(专业技术岗位晋升聘用申报表!K88="是","已结项","在研"),"")</f>
        <v/>
      </c>
      <c r="C37" s="104"/>
      <c r="D37" s="104"/>
      <c r="E37" s="104"/>
      <c r="F37" s="104"/>
      <c r="G37" s="104"/>
      <c r="H37" s="104"/>
      <c r="I37" s="142"/>
      <c r="J37" s="143" t="str">
        <f>IF(专业技术岗位晋升聘用申报表!B93&lt;&gt;"",专业技术岗位晋升聘用申报表!A93&amp;"."&amp;专业技术岗位晋升聘用申报表!B93&amp;","&amp;专业技术岗位晋升聘用申报表!E93&amp;"，"&amp;专业技术岗位晋升聘用申报表!F93&amp;"，"&amp;专业技术岗位晋升聘用申报表!G93&amp;"，"&amp;专业技术岗位晋升聘用申报表!H93&amp;"，"&amp;IF(专业技术岗位晋升聘用申报表!I93="是","主持人","参与")&amp;"，"&amp;专业技术岗位晋升聘用申报表!J93&amp;"万元，"&amp;IF(专业技术岗位晋升聘用申报表!K93="是","已结项","在研"),"")</f>
        <v/>
      </c>
      <c r="K37" s="143"/>
      <c r="L37" s="143"/>
      <c r="M37" s="143"/>
      <c r="N37" s="143"/>
      <c r="O37" s="143"/>
      <c r="P37" s="143"/>
      <c r="Q37" s="152"/>
    </row>
    <row r="38" ht="26.1" customHeight="1" spans="1:17">
      <c r="A38" s="77"/>
      <c r="B38" s="103" t="str">
        <f>IF(专业技术岗位晋升聘用申报表!B89&lt;&gt;"",专业技术岗位晋升聘用申报表!A89&amp;"."&amp;专业技术岗位晋升聘用申报表!B89&amp;","&amp;专业技术岗位晋升聘用申报表!E89&amp;"，"&amp;专业技术岗位晋升聘用申报表!F89&amp;"，"&amp;专业技术岗位晋升聘用申报表!G89&amp;"，"&amp;专业技术岗位晋升聘用申报表!H89&amp;"，"&amp;IF(专业技术岗位晋升聘用申报表!I89="是","主持人","参与")&amp;"，"&amp;专业技术岗位晋升聘用申报表!J89&amp;"万元，"&amp;IF(专业技术岗位晋升聘用申报表!K89="是","已结项","在研"),"")</f>
        <v/>
      </c>
      <c r="C38" s="104"/>
      <c r="D38" s="104"/>
      <c r="E38" s="104"/>
      <c r="F38" s="104"/>
      <c r="G38" s="104"/>
      <c r="H38" s="104"/>
      <c r="I38" s="142"/>
      <c r="J38" s="143" t="str">
        <f>IF(专业技术岗位晋升聘用申报表!B94&lt;&gt;"",专业技术岗位晋升聘用申报表!A94&amp;"."&amp;专业技术岗位晋升聘用申报表!B94&amp;","&amp;专业技术岗位晋升聘用申报表!E94&amp;"，"&amp;专业技术岗位晋升聘用申报表!F94&amp;"，"&amp;专业技术岗位晋升聘用申报表!G94&amp;"，"&amp;专业技术岗位晋升聘用申报表!H94&amp;"，"&amp;IF(专业技术岗位晋升聘用申报表!I94="是","主持人","参与")&amp;"，"&amp;专业技术岗位晋升聘用申报表!J94&amp;"万元，"&amp;IF(专业技术岗位晋升聘用申报表!K94="是","已结项","在研"),"")</f>
        <v/>
      </c>
      <c r="K38" s="143"/>
      <c r="L38" s="143"/>
      <c r="M38" s="143"/>
      <c r="N38" s="143"/>
      <c r="O38" s="143"/>
      <c r="P38" s="143"/>
      <c r="Q38" s="152"/>
    </row>
    <row r="39" ht="26.1" customHeight="1" spans="1:17">
      <c r="A39" s="77"/>
      <c r="B39" s="103" t="str">
        <f>IF(专业技术岗位晋升聘用申报表!B90&lt;&gt;"",专业技术岗位晋升聘用申报表!A90&amp;"."&amp;专业技术岗位晋升聘用申报表!B90&amp;","&amp;专业技术岗位晋升聘用申报表!E90&amp;"，"&amp;专业技术岗位晋升聘用申报表!F90&amp;"，"&amp;专业技术岗位晋升聘用申报表!G90&amp;"，"&amp;专业技术岗位晋升聘用申报表!H90&amp;"，"&amp;IF(专业技术岗位晋升聘用申报表!I90="是","主持人","参与")&amp;"，"&amp;专业技术岗位晋升聘用申报表!J90&amp;"万元，"&amp;IF(专业技术岗位晋升聘用申报表!K90="是","已结项","在研"),"")</f>
        <v/>
      </c>
      <c r="C39" s="104"/>
      <c r="D39" s="104"/>
      <c r="E39" s="104"/>
      <c r="F39" s="104"/>
      <c r="G39" s="104"/>
      <c r="H39" s="104"/>
      <c r="I39" s="142"/>
      <c r="J39" s="143" t="str">
        <f>IF(专业技术岗位晋升聘用申报表!B95&lt;&gt;"",专业技术岗位晋升聘用申报表!A95&amp;"."&amp;专业技术岗位晋升聘用申报表!B95&amp;","&amp;专业技术岗位晋升聘用申报表!E95&amp;"，"&amp;专业技术岗位晋升聘用申报表!F95&amp;"，"&amp;专业技术岗位晋升聘用申报表!G95&amp;"，"&amp;专业技术岗位晋升聘用申报表!H95&amp;"，"&amp;IF(专业技术岗位晋升聘用申报表!I95="是","主持人","参与")&amp;"，"&amp;专业技术岗位晋升聘用申报表!J95&amp;"万元，"&amp;IF(专业技术岗位晋升聘用申报表!K95="是","已结项","在研"),"")</f>
        <v/>
      </c>
      <c r="K39" s="143"/>
      <c r="L39" s="143"/>
      <c r="M39" s="143"/>
      <c r="N39" s="143"/>
      <c r="O39" s="143"/>
      <c r="P39" s="143"/>
      <c r="Q39" s="152"/>
    </row>
    <row r="40" ht="26.1" customHeight="1" spans="1:17">
      <c r="A40" s="100"/>
      <c r="B40" s="105" t="str">
        <f>IF(专业技术岗位晋升聘用申报表!B91&lt;&gt;"",专业技术岗位晋升聘用申报表!A91&amp;"."&amp;专业技术岗位晋升聘用申报表!B91&amp;","&amp;专业技术岗位晋升聘用申报表!E91&amp;"，"&amp;专业技术岗位晋升聘用申报表!F91&amp;"，"&amp;专业技术岗位晋升聘用申报表!G91&amp;"，"&amp;专业技术岗位晋升聘用申报表!H91&amp;"，"&amp;IF(专业技术岗位晋升聘用申报表!I91="是","主持人","参与")&amp;"，"&amp;专业技术岗位晋升聘用申报表!J91&amp;"万元，"&amp;IF(专业技术岗位晋升聘用申报表!K91="是","已结项","在研"),"")</f>
        <v/>
      </c>
      <c r="C40" s="106"/>
      <c r="D40" s="106"/>
      <c r="E40" s="106"/>
      <c r="F40" s="106"/>
      <c r="G40" s="106"/>
      <c r="H40" s="106"/>
      <c r="I40" s="141"/>
      <c r="J40" s="144" t="str">
        <f>IF(专业技术岗位晋升聘用申报表!B96&lt;&gt;"",专业技术岗位晋升聘用申报表!A96&amp;"."&amp;专业技术岗位晋升聘用申报表!B96&amp;","&amp;专业技术岗位晋升聘用申报表!E96&amp;"，"&amp;专业技术岗位晋升聘用申报表!F96&amp;"，"&amp;专业技术岗位晋升聘用申报表!G96&amp;"，"&amp;专业技术岗位晋升聘用申报表!H96&amp;"，"&amp;IF(专业技术岗位晋升聘用申报表!I96="是","主持人","参与")&amp;"，"&amp;专业技术岗位晋升聘用申报表!J96&amp;"万元，"&amp;IF(专业技术岗位晋升聘用申报表!K96="是","已结项","在研"),"")</f>
        <v/>
      </c>
      <c r="K40" s="144"/>
      <c r="L40" s="144"/>
      <c r="M40" s="144"/>
      <c r="N40" s="144"/>
      <c r="O40" s="144"/>
      <c r="P40" s="144"/>
      <c r="Q40" s="153"/>
    </row>
    <row r="41" spans="2:17">
      <c r="B41" s="107"/>
      <c r="C41" s="107"/>
      <c r="D41" s="107"/>
      <c r="E41" s="107"/>
      <c r="F41" s="107"/>
      <c r="G41" s="107"/>
      <c r="H41" s="107"/>
      <c r="I41" s="145"/>
      <c r="J41" s="145"/>
      <c r="K41" s="145"/>
      <c r="L41" s="145"/>
      <c r="M41" s="145"/>
      <c r="N41" s="145"/>
      <c r="O41" s="145"/>
      <c r="P41" s="145"/>
      <c r="Q41" s="145"/>
    </row>
  </sheetData>
  <mergeCells count="131">
    <mergeCell ref="A1:Q1"/>
    <mergeCell ref="A3:C3"/>
    <mergeCell ref="D3:M3"/>
    <mergeCell ref="N3:O3"/>
    <mergeCell ref="P3:Q3"/>
    <mergeCell ref="B4:C4"/>
    <mergeCell ref="D4:E4"/>
    <mergeCell ref="G4:H4"/>
    <mergeCell ref="I4:J4"/>
    <mergeCell ref="K4:M4"/>
    <mergeCell ref="N4:Q4"/>
    <mergeCell ref="A5:B5"/>
    <mergeCell ref="C5:G5"/>
    <mergeCell ref="H5:J5"/>
    <mergeCell ref="K5:M5"/>
    <mergeCell ref="N5:O5"/>
    <mergeCell ref="P5:Q5"/>
    <mergeCell ref="A6:B6"/>
    <mergeCell ref="C6:G6"/>
    <mergeCell ref="H6:J6"/>
    <mergeCell ref="K6:M6"/>
    <mergeCell ref="N6:O6"/>
    <mergeCell ref="P6:Q6"/>
    <mergeCell ref="A7:B7"/>
    <mergeCell ref="D7:E7"/>
    <mergeCell ref="F7:G7"/>
    <mergeCell ref="H7:I7"/>
    <mergeCell ref="J7:M7"/>
    <mergeCell ref="A8:B8"/>
    <mergeCell ref="D8:E8"/>
    <mergeCell ref="F8:G8"/>
    <mergeCell ref="H8:I8"/>
    <mergeCell ref="J8:M8"/>
    <mergeCell ref="A11:D11"/>
    <mergeCell ref="E11:Q11"/>
    <mergeCell ref="A12:B12"/>
    <mergeCell ref="C12:I12"/>
    <mergeCell ref="J12:L12"/>
    <mergeCell ref="M12:Q12"/>
    <mergeCell ref="A13:B13"/>
    <mergeCell ref="C13:I13"/>
    <mergeCell ref="J13:L13"/>
    <mergeCell ref="M13:Q13"/>
    <mergeCell ref="B14:D14"/>
    <mergeCell ref="E14:J14"/>
    <mergeCell ref="L14:N14"/>
    <mergeCell ref="O14:Q14"/>
    <mergeCell ref="B15:D15"/>
    <mergeCell ref="E15:J15"/>
    <mergeCell ref="L15:N15"/>
    <mergeCell ref="O15:Q15"/>
    <mergeCell ref="B16:D16"/>
    <mergeCell ref="E16:J16"/>
    <mergeCell ref="L16:N16"/>
    <mergeCell ref="O16:Q16"/>
    <mergeCell ref="B17:D17"/>
    <mergeCell ref="E17:J17"/>
    <mergeCell ref="L17:N17"/>
    <mergeCell ref="O17:Q17"/>
    <mergeCell ref="B18:D18"/>
    <mergeCell ref="E18:J18"/>
    <mergeCell ref="L18:N18"/>
    <mergeCell ref="O18:Q18"/>
    <mergeCell ref="B19:D19"/>
    <mergeCell ref="E19:J19"/>
    <mergeCell ref="L19:N19"/>
    <mergeCell ref="O19:Q19"/>
    <mergeCell ref="B20:C20"/>
    <mergeCell ref="D20:H20"/>
    <mergeCell ref="J20:Q20"/>
    <mergeCell ref="B21:C21"/>
    <mergeCell ref="D21:H21"/>
    <mergeCell ref="J21:Q21"/>
    <mergeCell ref="B22:C22"/>
    <mergeCell ref="D22:H22"/>
    <mergeCell ref="J22:Q22"/>
    <mergeCell ref="B23:C23"/>
    <mergeCell ref="D23:H23"/>
    <mergeCell ref="J23:Q23"/>
    <mergeCell ref="B24:C24"/>
    <mergeCell ref="D24:H24"/>
    <mergeCell ref="J24:Q24"/>
    <mergeCell ref="B25:C25"/>
    <mergeCell ref="D25:H25"/>
    <mergeCell ref="J25:Q25"/>
    <mergeCell ref="B26:H26"/>
    <mergeCell ref="J26:Q26"/>
    <mergeCell ref="B27:H27"/>
    <mergeCell ref="J27:Q27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2:Q32"/>
    <mergeCell ref="B33:H33"/>
    <mergeCell ref="J33:Q33"/>
    <mergeCell ref="B34:H34"/>
    <mergeCell ref="J34:Q34"/>
    <mergeCell ref="B35:H35"/>
    <mergeCell ref="J35:Q35"/>
    <mergeCell ref="B36:H36"/>
    <mergeCell ref="J36:Q36"/>
    <mergeCell ref="B37:H37"/>
    <mergeCell ref="J37:Q37"/>
    <mergeCell ref="B38:H38"/>
    <mergeCell ref="J38:Q38"/>
    <mergeCell ref="B39:H39"/>
    <mergeCell ref="J39:Q39"/>
    <mergeCell ref="B40:H40"/>
    <mergeCell ref="J40:Q40"/>
    <mergeCell ref="B41:H41"/>
    <mergeCell ref="A9:A10"/>
    <mergeCell ref="A14:A19"/>
    <mergeCell ref="A20:A25"/>
    <mergeCell ref="A26:A28"/>
    <mergeCell ref="A29:A35"/>
    <mergeCell ref="A36:A40"/>
    <mergeCell ref="I20:I22"/>
    <mergeCell ref="I23:I25"/>
    <mergeCell ref="K14:K19"/>
    <mergeCell ref="L9:L10"/>
    <mergeCell ref="B9:C10"/>
    <mergeCell ref="D9:E10"/>
    <mergeCell ref="F9:G10"/>
    <mergeCell ref="H9:I10"/>
    <mergeCell ref="J9:K10"/>
  </mergeCells>
  <dataValidations count="1">
    <dataValidation allowBlank="1" showInputMessage="1" showErrorMessage="1" prompt="请规范填写时间！格式为“1999年10月”" sqref="P3"/>
  </dataValidations>
  <pageMargins left="0.61875" right="0.5" top="0.609027777777778" bottom="0.590277777777778" header="0.511805555555556" footer="0.511805555555556"/>
  <pageSetup paperSize="512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"/>
  <sheetViews>
    <sheetView workbookViewId="0">
      <selection activeCell="N3" sqref="N3:O4"/>
    </sheetView>
  </sheetViews>
  <sheetFormatPr defaultColWidth="9" defaultRowHeight="14.25" outlineLevelRow="4"/>
  <cols>
    <col min="1" max="1" width="7.625" style="26" customWidth="1"/>
    <col min="2" max="2" width="5.25" style="26" customWidth="1"/>
    <col min="3" max="3" width="7.75" style="26" customWidth="1"/>
    <col min="4" max="4" width="9.25" style="26" customWidth="1"/>
    <col min="5" max="5" width="4.5" style="26" customWidth="1"/>
    <col min="6" max="6" width="7.25" style="26" customWidth="1"/>
    <col min="7" max="8" width="4.75" style="26" customWidth="1"/>
    <col min="9" max="9" width="7.375" style="26" customWidth="1"/>
    <col min="10" max="10" width="9.125" style="26" customWidth="1"/>
    <col min="11" max="11" width="7.375" style="26" customWidth="1"/>
    <col min="12" max="12" width="9.125" style="26" customWidth="1"/>
    <col min="13" max="13" width="7.375" style="26" customWidth="1"/>
    <col min="14" max="14" width="5.125" style="26" customWidth="1"/>
    <col min="15" max="15" width="2.5" style="26" customWidth="1"/>
    <col min="16" max="17" width="4.625" style="26" customWidth="1"/>
    <col min="18" max="18" width="3.375" style="26" customWidth="1"/>
    <col min="19" max="20" width="10.625" style="26" customWidth="1"/>
    <col min="21" max="21" width="3.375" style="26" customWidth="1"/>
    <col min="22" max="22" width="11" style="26" customWidth="1"/>
    <col min="23" max="25" width="4.5" style="26" customWidth="1"/>
    <col min="26" max="27" width="12.25" style="26" customWidth="1"/>
    <col min="28" max="28" width="4.875" style="26" customWidth="1"/>
    <col min="29" max="16384" width="9" style="26"/>
  </cols>
  <sheetData>
    <row r="1" s="24" customFormat="1" ht="33" customHeight="1" spans="1:28">
      <c r="A1" s="27" t="s">
        <v>184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="24" customFormat="1" ht="5.25" customHeight="1" spans="1:17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customHeight="1" spans="1:28">
      <c r="A3" s="28" t="s">
        <v>185</v>
      </c>
      <c r="B3" s="28" t="s">
        <v>159</v>
      </c>
      <c r="C3" s="28" t="s">
        <v>3</v>
      </c>
      <c r="D3" s="29" t="s">
        <v>17</v>
      </c>
      <c r="E3" s="28" t="s">
        <v>160</v>
      </c>
      <c r="F3" s="28" t="s">
        <v>15</v>
      </c>
      <c r="G3" s="28" t="s">
        <v>169</v>
      </c>
      <c r="H3" s="28"/>
      <c r="I3" s="33" t="s">
        <v>20</v>
      </c>
      <c r="J3" s="34"/>
      <c r="K3" s="28" t="s">
        <v>163</v>
      </c>
      <c r="L3" s="28"/>
      <c r="M3" s="29" t="s">
        <v>5</v>
      </c>
      <c r="N3" s="35" t="s">
        <v>186</v>
      </c>
      <c r="O3" s="36"/>
      <c r="P3" s="28" t="s">
        <v>50</v>
      </c>
      <c r="Q3" s="29" t="s">
        <v>187</v>
      </c>
      <c r="R3" s="35" t="s">
        <v>188</v>
      </c>
      <c r="S3" s="42"/>
      <c r="T3" s="36"/>
      <c r="U3" s="35" t="s">
        <v>189</v>
      </c>
      <c r="V3" s="36"/>
      <c r="W3" s="35" t="s">
        <v>190</v>
      </c>
      <c r="X3" s="42"/>
      <c r="Y3" s="36"/>
      <c r="Z3" s="28" t="s">
        <v>191</v>
      </c>
      <c r="AA3" s="28" t="s">
        <v>192</v>
      </c>
      <c r="AB3" s="28" t="s">
        <v>193</v>
      </c>
    </row>
    <row r="4" s="25" customFormat="1" ht="52.5" customHeight="1" spans="1:28">
      <c r="A4" s="28"/>
      <c r="B4" s="28"/>
      <c r="C4" s="28"/>
      <c r="D4" s="30"/>
      <c r="E4" s="28"/>
      <c r="F4" s="28"/>
      <c r="G4" s="28" t="s">
        <v>194</v>
      </c>
      <c r="H4" s="28" t="s">
        <v>168</v>
      </c>
      <c r="I4" s="29" t="s">
        <v>195</v>
      </c>
      <c r="J4" s="29" t="s">
        <v>196</v>
      </c>
      <c r="K4" s="28" t="s">
        <v>197</v>
      </c>
      <c r="L4" s="28" t="s">
        <v>24</v>
      </c>
      <c r="M4" s="30"/>
      <c r="N4" s="37"/>
      <c r="O4" s="38"/>
      <c r="P4" s="28"/>
      <c r="Q4" s="30"/>
      <c r="R4" s="37"/>
      <c r="S4" s="43"/>
      <c r="T4" s="38"/>
      <c r="U4" s="37"/>
      <c r="V4" s="38"/>
      <c r="W4" s="37"/>
      <c r="X4" s="43"/>
      <c r="Y4" s="38"/>
      <c r="Z4" s="28"/>
      <c r="AA4" s="28"/>
      <c r="AB4" s="28"/>
    </row>
    <row r="5" ht="22.5" customHeight="1" spans="1:28">
      <c r="A5" s="31" t="str">
        <f>IF(专业技术岗位晋升聘用申报表!I2&lt;&gt;"",专业技术岗位晋升聘用申报表!I2,"")</f>
        <v/>
      </c>
      <c r="B5" s="31" t="str">
        <f>IF(专业技术岗位晋升聘用申报表!F5&lt;&gt;"",专业技术岗位晋升聘用申报表!F5,"")</f>
        <v/>
      </c>
      <c r="C5" s="31" t="str">
        <f>IF(专业技术岗位晋升聘用申报表!F6&lt;&gt;"",专业技术岗位晋升聘用申报表!F6,"")</f>
        <v/>
      </c>
      <c r="D5" s="31" t="str">
        <f>IF(专业技术岗位晋升聘用申报表!C19&lt;&gt;"",专业技术岗位晋升聘用申报表!C19,"")</f>
        <v/>
      </c>
      <c r="E5" s="31" t="str">
        <f>IF(专业技术岗位晋升聘用申报表!F18&lt;&gt;"",专业技术岗位晋升聘用申报表!F18,"")</f>
        <v/>
      </c>
      <c r="F5" s="32" t="str">
        <f>IF(专业技术岗位晋升聘用申报表!H18&lt;&gt;"",专业技术岗位晋升聘用申报表!H18,"")</f>
        <v/>
      </c>
      <c r="G5" s="31" t="str">
        <f>IF(专业技术岗位晋升聘用申报表!C25&lt;&gt;"",专业技术岗位晋升聘用申报表!C25,"")</f>
        <v/>
      </c>
      <c r="H5" s="31" t="str">
        <f>IF(专业技术岗位晋升聘用申报表!C26&lt;&gt;"",专业技术岗位晋升聘用申报表!C26,"")</f>
        <v/>
      </c>
      <c r="I5" s="31" t="str">
        <f>IF(专业技术岗位晋升聘用申报表!C20&lt;&gt;"",专业技术岗位晋升聘用申报表!C20,"")</f>
        <v/>
      </c>
      <c r="J5" s="39" t="str">
        <f>IF(专业技术岗位晋升聘用申报表!F20&lt;&gt;"",专业技术岗位晋升聘用申报表!F20,"")</f>
        <v/>
      </c>
      <c r="K5" s="31" t="str">
        <f>IF(专业技术岗位晋升聘用申报表!C21&lt;&gt;"",专业技术岗位晋升聘用申报表!C21,"")</f>
        <v/>
      </c>
      <c r="L5" s="39" t="str">
        <f>IF(专业技术岗位晋升聘用申报表!F21&lt;&gt;"",专业技术岗位晋升聘用申报表!F21,"")</f>
        <v/>
      </c>
      <c r="M5" s="40" t="str">
        <f>IF(专业技术岗位晋升聘用申报表!F8&lt;&gt;"",专业技术岗位晋升聘用申报表!F8,"")</f>
        <v/>
      </c>
      <c r="N5" s="40" t="str">
        <f>IF(专业技术岗位晋升聘用申报表!D54&lt;&gt;"",专业技术岗位晋升聘用申报表!D54,"")</f>
        <v/>
      </c>
      <c r="O5" s="41"/>
      <c r="P5" s="31" t="str">
        <f>IF(专业技术岗位晋升聘用申报表!D53&lt;&gt;"",专业技术岗位晋升聘用申报表!D53,"")</f>
        <v/>
      </c>
      <c r="Q5" s="44" t="str">
        <f>IF(专业技术岗位晋升聘用申报表!I117&lt;&gt;"",专业技术岗位晋升聘用申报表!I117,"")</f>
        <v/>
      </c>
      <c r="R5" s="45" t="str">
        <f>IF(专业技术岗位晋升申报综合一览表!B29&lt;&gt;"",专业技术岗位晋升申报综合一览表!B29&amp;CHAR(10),"")&amp;IF(专业技术岗位晋升申报综合一览表!B30&lt;&gt;"",专业技术岗位晋升申报综合一览表!B30&amp;CHAR(10),"")&amp;IF(专业技术岗位晋升申报综合一览表!B31&lt;&gt;"",专业技术岗位晋升申报综合一览表!B31&amp;CHAR(10),"")&amp;IF(专业技术岗位晋升申报综合一览表!B32&lt;&gt;"",专业技术岗位晋升申报综合一览表!B32&amp;CHAR(10),"")&amp;IF(专业技术岗位晋升申报综合一览表!B33&lt;&gt;"",专业技术岗位晋升申报综合一览表!B33&amp;CHAR(10),"")&amp;IF(专业技术岗位晋升申报综合一览表!B34&lt;&gt;"",专业技术岗位晋升申报综合一览表!B34&amp;CHAR(10),"")&amp;IF(专业技术岗位晋升申报综合一览表!B35&lt;&gt;"",专业技术岗位晋升申报综合一览表!B35&amp;CHAR(10),"")&amp;IF(专业技术岗位晋升申报综合一览表!J29&lt;&gt;"",专业技术岗位晋升申报综合一览表!J29&amp;CHAR(10),"")&amp;IF(专业技术岗位晋升申报综合一览表!J30&lt;&gt;"",专业技术岗位晋升申报综合一览表!J30&amp;CHAR(10),"")&amp;IF(专业技术岗位晋升申报综合一览表!J31&lt;&gt;"",专业技术岗位晋升申报综合一览表!J31&amp;CHAR(10),"")&amp;IF(专业技术岗位晋升申报综合一览表!J32&lt;&gt;"",专业技术岗位晋升申报综合一览表!J32&amp;CHAR(10),"")&amp;IF(专业技术岗位晋升申报综合一览表!J33&lt;&gt;"",专业技术岗位晋升申报综合一览表!J33&amp;CHAR(10),"")&amp;IF(专业技术岗位晋升申报综合一览表!J34&lt;&gt;"",专业技术岗位晋升申报综合一览表!J34&amp;CHAR(10),"")</f>
        <v/>
      </c>
      <c r="S5" s="46"/>
      <c r="T5" s="47"/>
      <c r="U5" s="45" t="str">
        <f>IF(专业技术岗位晋升申报综合一览表!B26&lt;&gt;"",专业技术岗位晋升申报综合一览表!B26&amp;CHAR(10),"")&amp;IF(专业技术岗位晋升申报综合一览表!B27&lt;&gt;"",专业技术岗位晋升申报综合一览表!B27&amp;CHAR(10),"")&amp;IF(专业技术岗位晋升申报综合一览表!B28&lt;&gt;"",专业技术岗位晋升申报综合一览表!B28&amp;CHAR(10),"")&amp;IF(专业技术岗位晋升申报综合一览表!J26&lt;&gt;"",专业技术岗位晋升申报综合一览表!J26&amp;CHAR(10),"")&amp;IF(专业技术岗位晋升申报综合一览表!J27&lt;&gt;"",专业技术岗位晋升申报综合一览表!J27,"")</f>
        <v/>
      </c>
      <c r="V5" s="47"/>
      <c r="W5" s="45" t="str">
        <f>IF(专业技术岗位晋升申报综合一览表!B36&lt;&gt;"",专业技术岗位晋升申报综合一览表!B36&amp;CHAR(10),"")&amp;IF(专业技术岗位晋升申报综合一览表!B37&lt;&gt;"",专业技术岗位晋升申报综合一览表!B37&amp;CHAR(10),"")&amp;IF(专业技术岗位晋升申报综合一览表!B38&lt;&gt;"",专业技术岗位晋升申报综合一览表!B38&amp;CHAR(10),"")&amp;IF(专业技术岗位晋升申报综合一览表!B39&lt;&gt;"",专业技术岗位晋升申报综合一览表!B39&amp;CHAR(10),"")&amp;IF(专业技术岗位晋升申报综合一览表!B40&lt;&gt;"",专业技术岗位晋升申报综合一览表!B40&amp;CHAR(10),"")&amp;IF(专业技术岗位晋升申报综合一览表!J36&lt;&gt;"",专业技术岗位晋升申报综合一览表!J36&amp;CHAR(10),"")&amp;IF(专业技术岗位晋升申报综合一览表!J37&lt;&gt;"",专业技术岗位晋升申报综合一览表!J37&amp;CHAR(10),"")&amp;IF(专业技术岗位晋升申报综合一览表!J38&lt;&gt;"",专业技术岗位晋升申报综合一览表!J38&amp;CHAR(10),"")&amp;IF(专业技术岗位晋升申报综合一览表!J39&lt;&gt;"",专业技术岗位晋升申报综合一览表!J39&amp;CHAR(10),"")&amp;IF(专业技术岗位晋升申报综合一览表!J40&lt;&gt;"",专业技术岗位晋升申报综合一览表!J40,"")</f>
        <v/>
      </c>
      <c r="X5" s="46"/>
      <c r="Y5" s="47"/>
      <c r="Z5" s="48" t="str">
        <f>IF(专业技术岗位晋升申报综合一览表!J23&lt;&gt;"",专业技术岗位晋升申报综合一览表!J23&amp;CHAR(10),"")&amp;IF(专业技术岗位晋升申报综合一览表!J24&lt;&gt;"",专业技术岗位晋升申报综合一览表!J24&amp;CHAR(10),"")&amp;IF(专业技术岗位晋升申报综合一览表!J25&lt;&gt;"",专业技术岗位晋升申报综合一览表!J25,"")</f>
        <v/>
      </c>
      <c r="AA5" s="48" t="str">
        <f>IF(专业技术岗位晋升申报综合一览表!J20&lt;&gt;"",专业技术岗位晋升申报综合一览表!J20&amp;CHAR(10),"")&amp;IF(专业技术岗位晋升申报综合一览表!J21&lt;&gt;"",专业技术岗位晋升申报综合一览表!J21&amp;CHAR(10),"")&amp;IF(专业技术岗位晋升申报综合一览表!J22&lt;&gt;"",专业技术岗位晋升申报综合一览表!J22,"")</f>
        <v/>
      </c>
      <c r="AB5" s="31"/>
    </row>
  </sheetData>
  <mergeCells count="24">
    <mergeCell ref="A1:AB1"/>
    <mergeCell ref="G3:H3"/>
    <mergeCell ref="I3:J3"/>
    <mergeCell ref="K3:L3"/>
    <mergeCell ref="N5:O5"/>
    <mergeCell ref="R5:T5"/>
    <mergeCell ref="U5:V5"/>
    <mergeCell ref="W5:Y5"/>
    <mergeCell ref="A3:A4"/>
    <mergeCell ref="B3:B4"/>
    <mergeCell ref="C3:C4"/>
    <mergeCell ref="D3:D4"/>
    <mergeCell ref="E3:E4"/>
    <mergeCell ref="F3:F4"/>
    <mergeCell ref="M3:M4"/>
    <mergeCell ref="P3:P4"/>
    <mergeCell ref="Q3:Q4"/>
    <mergeCell ref="Z3:Z4"/>
    <mergeCell ref="AA3:AA4"/>
    <mergeCell ref="AB3:AB4"/>
    <mergeCell ref="N3:O4"/>
    <mergeCell ref="R3:T4"/>
    <mergeCell ref="U3:V4"/>
    <mergeCell ref="W3:Y4"/>
  </mergeCells>
  <pageMargins left="0.509027777777778" right="0.188888888888889" top="0.45" bottom="1" header="0.5" footer="0.5"/>
  <pageSetup paperSize="512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F17"/>
  <sheetViews>
    <sheetView workbookViewId="0">
      <selection activeCell="D17" sqref="D17"/>
    </sheetView>
  </sheetViews>
  <sheetFormatPr defaultColWidth="9" defaultRowHeight="14.25" outlineLevelCol="5"/>
  <cols>
    <col min="4" max="4" width="27.875" customWidth="1"/>
    <col min="5" max="5" width="27.375" customWidth="1"/>
    <col min="6" max="6" width="25.625" customWidth="1"/>
  </cols>
  <sheetData>
    <row r="1" spans="4:6">
      <c r="D1" s="20" t="s">
        <v>198</v>
      </c>
      <c r="E1" s="20" t="s">
        <v>199</v>
      </c>
      <c r="F1" s="21" t="s">
        <v>189</v>
      </c>
    </row>
    <row r="2" spans="4:5">
      <c r="D2" s="22" t="str">
        <f>IF(OR(专业技术岗位晋升聘用申报表!K72="一类",专业技术岗位晋升聘用申报表!K72="二类",专业技术岗位晋升聘用申报表!K72="三类"),专业技术岗位晋升申报综合一览表!B29,"")</f>
        <v/>
      </c>
      <c r="E2" s="22" t="str">
        <f>IF(专业技术岗位晋升聘用申报表!K72="四类",专业技术岗位晋升申报综合一览表!B29,"")</f>
        <v/>
      </c>
    </row>
    <row r="3" spans="4:5">
      <c r="D3" s="22" t="str">
        <f>IF(OR(专业技术岗位晋升聘用申报表!K73="一类",专业技术岗位晋升聘用申报表!K73="二类",专业技术岗位晋升聘用申报表!K73="三类"),专业技术岗位晋升申报综合一览表!B30,"")</f>
        <v/>
      </c>
      <c r="E3" s="22" t="str">
        <f>IF(专业技术岗位晋升聘用申报表!K73="四类",专业技术岗位晋升申报综合一览表!B30,"")</f>
        <v/>
      </c>
    </row>
    <row r="4" spans="4:5">
      <c r="D4" s="22" t="str">
        <f>IF(OR(专业技术岗位晋升聘用申报表!K74="一类",专业技术岗位晋升聘用申报表!K74="二类",专业技术岗位晋升聘用申报表!K74="三类"),专业技术岗位晋升申报综合一览表!B31,"")</f>
        <v/>
      </c>
      <c r="E4" s="22" t="str">
        <f>IF(专业技术岗位晋升聘用申报表!K74="四类",专业技术岗位晋升申报综合一览表!B31,"")</f>
        <v/>
      </c>
    </row>
    <row r="5" spans="4:5">
      <c r="D5" s="22" t="str">
        <f>IF(OR(专业技术岗位晋升聘用申报表!K75="一类",专业技术岗位晋升聘用申报表!K75="二类",专业技术岗位晋升聘用申报表!K75="三类"),专业技术岗位晋升申报综合一览表!B32,"")</f>
        <v/>
      </c>
      <c r="E5" s="22" t="str">
        <f>IF(专业技术岗位晋升聘用申报表!K75="四类",专业技术岗位晋升申报综合一览表!B32,"")</f>
        <v/>
      </c>
    </row>
    <row r="6" spans="4:5">
      <c r="D6" s="22" t="str">
        <f>IF(OR(专业技术岗位晋升聘用申报表!K76="一类",专业技术岗位晋升聘用申报表!K76="二类",专业技术岗位晋升聘用申报表!K76="三类"),专业技术岗位晋升申报综合一览表!B33,"")</f>
        <v/>
      </c>
      <c r="E6" s="22" t="str">
        <f>IF(专业技术岗位晋升聘用申报表!K76="四类",专业技术岗位晋升申报综合一览表!B33,"")</f>
        <v/>
      </c>
    </row>
    <row r="7" spans="4:5">
      <c r="D7" s="22" t="str">
        <f>IF(OR(专业技术岗位晋升聘用申报表!K77="一类",专业技术岗位晋升聘用申报表!K77="二类",专业技术岗位晋升聘用申报表!K77="三类"),专业技术岗位晋升申报综合一览表!B34,"")</f>
        <v/>
      </c>
      <c r="E7" s="22" t="str">
        <f>IF(专业技术岗位晋升聘用申报表!K77="四类",专业技术岗位晋升申报综合一览表!B34,"")</f>
        <v/>
      </c>
    </row>
    <row r="8" spans="4:5">
      <c r="D8" s="22" t="str">
        <f>IF(OR(专业技术岗位晋升聘用申报表!K78="一类",专业技术岗位晋升聘用申报表!K78="二类",专业技术岗位晋升聘用申报表!K78="三类"),专业技术岗位晋升申报综合一览表!B35,"")</f>
        <v/>
      </c>
      <c r="E8" s="22" t="str">
        <f>IF(专业技术岗位晋升聘用申报表!K78="四类",专业技术岗位晋升申报综合一览表!B35,"")</f>
        <v/>
      </c>
    </row>
    <row r="9" spans="4:5">
      <c r="D9" s="22" t="str">
        <f>IF(OR(专业技术岗位晋升聘用申报表!K79="一类",专业技术岗位晋升聘用申报表!K79="二类",专业技术岗位晋升聘用申报表!K79="三类"),专业技术岗位晋升申报综合一览表!#REF!,"")</f>
        <v/>
      </c>
      <c r="E9" s="22" t="str">
        <f>IF(专业技术岗位晋升聘用申报表!K79="四类",专业技术岗位晋升申报综合一览表!#REF!,"")</f>
        <v/>
      </c>
    </row>
    <row r="10" spans="4:5">
      <c r="D10" s="22" t="str">
        <f>IF(OR(专业技术岗位晋升聘用申报表!K80="一类",专业技术岗位晋升聘用申报表!K80="二类",专业技术岗位晋升聘用申报表!K80="三类"),专业技术岗位晋升申报综合一览表!J29,"")</f>
        <v/>
      </c>
      <c r="E10" s="22" t="str">
        <f>IF(专业技术岗位晋升聘用申报表!K80="四类",专业技术岗位晋升申报综合一览表!J29,"")</f>
        <v/>
      </c>
    </row>
    <row r="11" spans="4:5">
      <c r="D11" s="22" t="str">
        <f>IF(OR(专业技术岗位晋升聘用申报表!K81="一类",专业技术岗位晋升聘用申报表!K81="二类",专业技术岗位晋升聘用申报表!K81="三类"),专业技术岗位晋升申报综合一览表!J30,"")</f>
        <v/>
      </c>
      <c r="E11" s="22" t="str">
        <f>IF(专业技术岗位晋升聘用申报表!K81="四类",专业技术岗位晋升申报综合一览表!J30,"")</f>
        <v/>
      </c>
    </row>
    <row r="12" spans="4:5">
      <c r="D12" s="22" t="str">
        <f>IF(OR(专业技术岗位晋升聘用申报表!K82="一类",专业技术岗位晋升聘用申报表!K82="二类",专业技术岗位晋升聘用申报表!K82="三类"),专业技术岗位晋升申报综合一览表!J31,"")</f>
        <v/>
      </c>
      <c r="E12" s="22" t="str">
        <f>IF(专业技术岗位晋升聘用申报表!K82="四类",专业技术岗位晋升申报综合一览表!J31,"")</f>
        <v/>
      </c>
    </row>
    <row r="13" spans="4:5">
      <c r="D13" s="22" t="str">
        <f>IF(OR(专业技术岗位晋升聘用申报表!K83="一类",专业技术岗位晋升聘用申报表!K83="二类",专业技术岗位晋升聘用申报表!K83="三类"),专业技术岗位晋升申报综合一览表!J32,"")</f>
        <v/>
      </c>
      <c r="E13" s="22" t="str">
        <f>IF(专业技术岗位晋升聘用申报表!K83="四类",专业技术岗位晋升申报综合一览表!J32,"")</f>
        <v/>
      </c>
    </row>
    <row r="14" spans="4:5">
      <c r="D14" s="22" t="str">
        <f>IF(OR(专业技术岗位晋升聘用申报表!K84="一类",专业技术岗位晋升聘用申报表!K84="二类",专业技术岗位晋升聘用申报表!K84="三类"),专业技术岗位晋升申报综合一览表!J33,"")</f>
        <v/>
      </c>
      <c r="E14" s="22" t="str">
        <f>IF(专业技术岗位晋升聘用申报表!K84="四类",专业技术岗位晋升申报综合一览表!J33,"")</f>
        <v/>
      </c>
    </row>
    <row r="15" spans="4:5">
      <c r="D15" s="22"/>
      <c r="E15" s="22"/>
    </row>
    <row r="16" spans="4:5">
      <c r="D16" s="22"/>
      <c r="E16" s="22"/>
    </row>
    <row r="17" ht="57" spans="4:6">
      <c r="D17" s="23" t="str">
        <f ca="1">_xlfn.TEXTJOIN("；",,D2:D14)</f>
        <v>；；；；；；；；；；；；</v>
      </c>
      <c r="E17" s="23" t="str">
        <f ca="1">_xlfn.TEXTJOIN("；",,E2:E14)</f>
        <v>；；；；；；；；；；；；</v>
      </c>
      <c r="F17" s="23" t="str">
        <f ca="1">_xlfn.TEXTJOIN("；",,专业技术岗位晋升申报综合一览表!B26:Q28)</f>
        <v>；；；；；；；；；；；；；；；；；；；；；；；；；；；；；；；；；；；；；；；；；；；；；；；</v>
      </c>
    </row>
  </sheetData>
  <sheetProtection sheet="1" objects="1" scenarios="1"/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D3" sqref="D3"/>
    </sheetView>
  </sheetViews>
  <sheetFormatPr defaultColWidth="9" defaultRowHeight="14.25" outlineLevelCol="6"/>
  <cols>
    <col min="2" max="7" width="9" style="17"/>
  </cols>
  <sheetData>
    <row r="1" spans="1:7">
      <c r="A1" s="18" t="s">
        <v>200</v>
      </c>
      <c r="B1" s="19" t="s">
        <v>201</v>
      </c>
      <c r="C1" s="18" t="s">
        <v>200</v>
      </c>
      <c r="D1" s="19" t="s">
        <v>201</v>
      </c>
      <c r="E1" s="19" t="s">
        <v>201</v>
      </c>
      <c r="F1" s="19" t="s">
        <v>202</v>
      </c>
      <c r="G1" s="19" t="s">
        <v>203</v>
      </c>
    </row>
    <row r="2" spans="1:7">
      <c r="A2" s="18" t="s">
        <v>204</v>
      </c>
      <c r="B2" s="19" t="s">
        <v>205</v>
      </c>
      <c r="C2" s="18" t="s">
        <v>204</v>
      </c>
      <c r="D2" s="19" t="s">
        <v>205</v>
      </c>
      <c r="E2" s="19" t="s">
        <v>205</v>
      </c>
      <c r="F2" s="19" t="s">
        <v>206</v>
      </c>
      <c r="G2" s="19" t="s">
        <v>207</v>
      </c>
    </row>
    <row r="3" spans="1:6">
      <c r="A3" s="18" t="s">
        <v>208</v>
      </c>
      <c r="B3" s="19" t="s">
        <v>209</v>
      </c>
      <c r="C3" s="18" t="s">
        <v>208</v>
      </c>
      <c r="D3" s="19" t="s">
        <v>210</v>
      </c>
      <c r="E3" s="19" t="s">
        <v>209</v>
      </c>
      <c r="F3" s="19" t="s">
        <v>211</v>
      </c>
    </row>
    <row r="4" spans="1:5">
      <c r="A4" s="18" t="s">
        <v>212</v>
      </c>
      <c r="B4" s="19" t="s">
        <v>213</v>
      </c>
      <c r="C4" s="18" t="s">
        <v>212</v>
      </c>
      <c r="D4" s="19" t="s">
        <v>209</v>
      </c>
      <c r="E4" s="19" t="s">
        <v>213</v>
      </c>
    </row>
    <row r="5" spans="1:5">
      <c r="A5" s="18" t="s">
        <v>214</v>
      </c>
      <c r="B5" s="19" t="s">
        <v>215</v>
      </c>
      <c r="C5" s="18" t="s">
        <v>214</v>
      </c>
      <c r="D5" s="19" t="s">
        <v>213</v>
      </c>
      <c r="E5" s="19" t="s">
        <v>215</v>
      </c>
    </row>
    <row r="6" spans="1:5">
      <c r="A6" s="18" t="s">
        <v>216</v>
      </c>
      <c r="B6" s="19" t="s">
        <v>217</v>
      </c>
      <c r="C6" s="18" t="s">
        <v>216</v>
      </c>
      <c r="D6" s="19" t="s">
        <v>215</v>
      </c>
      <c r="E6" s="19" t="s">
        <v>217</v>
      </c>
    </row>
    <row r="7" spans="1:5">
      <c r="A7" s="18" t="s">
        <v>218</v>
      </c>
      <c r="B7" s="17" t="s">
        <v>219</v>
      </c>
      <c r="C7" s="18" t="s">
        <v>218</v>
      </c>
      <c r="D7" s="19" t="s">
        <v>217</v>
      </c>
      <c r="E7" s="17" t="s">
        <v>219</v>
      </c>
    </row>
    <row r="8" spans="1:5">
      <c r="A8" s="18" t="s">
        <v>220</v>
      </c>
      <c r="B8" s="17" t="s">
        <v>221</v>
      </c>
      <c r="C8" s="18" t="s">
        <v>220</v>
      </c>
      <c r="D8" s="17" t="s">
        <v>219</v>
      </c>
      <c r="E8" s="17" t="s">
        <v>221</v>
      </c>
    </row>
    <row r="9" spans="1:5">
      <c r="A9" s="18" t="s">
        <v>222</v>
      </c>
      <c r="B9" s="17" t="s">
        <v>223</v>
      </c>
      <c r="C9" s="18" t="s">
        <v>222</v>
      </c>
      <c r="D9" s="17" t="s">
        <v>221</v>
      </c>
      <c r="E9" s="17" t="s">
        <v>223</v>
      </c>
    </row>
    <row r="10" spans="1:5">
      <c r="A10" s="18" t="s">
        <v>224</v>
      </c>
      <c r="B10" s="17" t="s">
        <v>225</v>
      </c>
      <c r="C10" s="18" t="s">
        <v>224</v>
      </c>
      <c r="D10" s="17" t="s">
        <v>223</v>
      </c>
      <c r="E10" s="17" t="s">
        <v>225</v>
      </c>
    </row>
    <row r="11" spans="1:5">
      <c r="A11" s="18" t="s">
        <v>226</v>
      </c>
      <c r="B11" s="17" t="s">
        <v>227</v>
      </c>
      <c r="C11" s="18" t="s">
        <v>226</v>
      </c>
      <c r="D11" s="17" t="s">
        <v>225</v>
      </c>
      <c r="E11" s="17" t="s">
        <v>227</v>
      </c>
    </row>
    <row r="12" spans="1:5">
      <c r="A12" s="18" t="s">
        <v>228</v>
      </c>
      <c r="B12" s="17" t="s">
        <v>229</v>
      </c>
      <c r="C12" s="18" t="s">
        <v>228</v>
      </c>
      <c r="D12" s="17" t="s">
        <v>227</v>
      </c>
      <c r="E12" s="17" t="s">
        <v>229</v>
      </c>
    </row>
    <row r="13" spans="1:4">
      <c r="A13" s="18" t="s">
        <v>230</v>
      </c>
      <c r="C13" s="18" t="s">
        <v>230</v>
      </c>
      <c r="D13" s="17" t="s">
        <v>229</v>
      </c>
    </row>
  </sheetData>
  <sheetProtection password="C561" sheet="1" objects="1" scenarios="1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zoomScale="85" zoomScaleNormal="85" topLeftCell="B1" workbookViewId="0">
      <selection activeCell="E37" sqref="E37"/>
    </sheetView>
  </sheetViews>
  <sheetFormatPr defaultColWidth="9" defaultRowHeight="14.25" outlineLevelCol="4"/>
  <cols>
    <col min="1" max="1" width="48.625" customWidth="1"/>
    <col min="2" max="2" width="47.75" customWidth="1"/>
    <col min="3" max="3" width="38.875" customWidth="1"/>
    <col min="4" max="4" width="22" customWidth="1"/>
    <col min="5" max="5" width="106" customWidth="1"/>
  </cols>
  <sheetData>
    <row r="1" spans="1:5">
      <c r="A1" s="10" t="s">
        <v>231</v>
      </c>
      <c r="B1" s="11" t="s">
        <v>232</v>
      </c>
      <c r="C1" s="10" t="s">
        <v>233</v>
      </c>
      <c r="D1" s="10" t="s">
        <v>234</v>
      </c>
      <c r="E1" s="12" t="s">
        <v>235</v>
      </c>
    </row>
    <row r="2" spans="1:5">
      <c r="A2" s="10" t="s">
        <v>236</v>
      </c>
      <c r="B2" s="11" t="s">
        <v>237</v>
      </c>
      <c r="C2" s="10" t="s">
        <v>238</v>
      </c>
      <c r="D2" s="11"/>
      <c r="E2" s="12" t="s">
        <v>236</v>
      </c>
    </row>
    <row r="3" spans="1:5">
      <c r="A3" s="10" t="s">
        <v>239</v>
      </c>
      <c r="B3" s="11" t="s">
        <v>240</v>
      </c>
      <c r="C3" s="11" t="s">
        <v>241</v>
      </c>
      <c r="D3" s="11"/>
      <c r="E3" s="12" t="s">
        <v>242</v>
      </c>
    </row>
    <row r="4" spans="1:5">
      <c r="A4" s="10" t="s">
        <v>243</v>
      </c>
      <c r="B4" s="10" t="s">
        <v>244</v>
      </c>
      <c r="C4" s="11" t="s">
        <v>245</v>
      </c>
      <c r="D4" s="11"/>
      <c r="E4" s="12" t="s">
        <v>246</v>
      </c>
    </row>
    <row r="5" spans="1:5">
      <c r="A5" s="10" t="s">
        <v>247</v>
      </c>
      <c r="B5" s="10" t="s">
        <v>248</v>
      </c>
      <c r="C5" s="10" t="s">
        <v>249</v>
      </c>
      <c r="D5" s="11"/>
      <c r="E5" s="12" t="s">
        <v>247</v>
      </c>
    </row>
    <row r="6" spans="1:5">
      <c r="A6" s="13" t="s">
        <v>250</v>
      </c>
      <c r="B6" s="10" t="s">
        <v>234</v>
      </c>
      <c r="C6" s="11" t="s">
        <v>251</v>
      </c>
      <c r="D6" s="11"/>
      <c r="E6" s="12" t="s">
        <v>252</v>
      </c>
    </row>
    <row r="7" spans="1:5">
      <c r="A7" s="10" t="s">
        <v>253</v>
      </c>
      <c r="B7" s="11"/>
      <c r="C7" s="11" t="s">
        <v>254</v>
      </c>
      <c r="D7" s="11"/>
      <c r="E7" s="12" t="s">
        <v>255</v>
      </c>
    </row>
    <row r="8" spans="1:5">
      <c r="A8" s="11" t="s">
        <v>256</v>
      </c>
      <c r="C8" s="11" t="s">
        <v>257</v>
      </c>
      <c r="D8" s="11"/>
      <c r="E8" s="12" t="s">
        <v>256</v>
      </c>
    </row>
    <row r="9" spans="1:5">
      <c r="A9" s="10" t="s">
        <v>258</v>
      </c>
      <c r="C9" s="11" t="s">
        <v>259</v>
      </c>
      <c r="D9" s="11"/>
      <c r="E9" s="12" t="s">
        <v>260</v>
      </c>
    </row>
    <row r="10" spans="1:5">
      <c r="A10" s="11" t="s">
        <v>261</v>
      </c>
      <c r="B10" s="10"/>
      <c r="C10" s="11" t="s">
        <v>262</v>
      </c>
      <c r="D10" s="11"/>
      <c r="E10" s="12" t="s">
        <v>261</v>
      </c>
    </row>
    <row r="11" spans="1:5">
      <c r="A11" s="10" t="s">
        <v>263</v>
      </c>
      <c r="B11" s="10"/>
      <c r="C11" s="10" t="s">
        <v>264</v>
      </c>
      <c r="D11" s="11"/>
      <c r="E11" s="12" t="s">
        <v>263</v>
      </c>
    </row>
    <row r="12" spans="1:5">
      <c r="A12" s="10" t="s">
        <v>265</v>
      </c>
      <c r="C12" s="10" t="s">
        <v>266</v>
      </c>
      <c r="D12" s="11"/>
      <c r="E12" s="12" t="s">
        <v>267</v>
      </c>
    </row>
    <row r="13" ht="29.25" customHeight="1" spans="1:5">
      <c r="A13" s="11" t="s">
        <v>268</v>
      </c>
      <c r="C13" s="11" t="s">
        <v>269</v>
      </c>
      <c r="D13" s="11"/>
      <c r="E13" s="12" t="s">
        <v>268</v>
      </c>
    </row>
    <row r="14" ht="27.75" customHeight="1" spans="1:5">
      <c r="A14" s="10" t="s">
        <v>270</v>
      </c>
      <c r="B14" s="11"/>
      <c r="C14" s="11" t="s">
        <v>271</v>
      </c>
      <c r="D14" s="11"/>
      <c r="E14" s="12" t="s">
        <v>272</v>
      </c>
    </row>
    <row r="15" spans="1:5">
      <c r="A15" s="10" t="s">
        <v>273</v>
      </c>
      <c r="B15" s="11"/>
      <c r="C15" s="11" t="s">
        <v>274</v>
      </c>
      <c r="D15" s="11"/>
      <c r="E15" s="12" t="s">
        <v>275</v>
      </c>
    </row>
    <row r="16" spans="1:5">
      <c r="A16" s="10" t="s">
        <v>276</v>
      </c>
      <c r="B16" s="11"/>
      <c r="C16" s="11" t="s">
        <v>277</v>
      </c>
      <c r="D16" s="11"/>
      <c r="E16" s="12" t="s">
        <v>278</v>
      </c>
    </row>
    <row r="17" spans="1:5">
      <c r="A17" s="10" t="s">
        <v>279</v>
      </c>
      <c r="B17" s="11"/>
      <c r="C17" s="10" t="s">
        <v>280</v>
      </c>
      <c r="D17" s="11"/>
      <c r="E17" s="12" t="s">
        <v>281</v>
      </c>
    </row>
    <row r="18" spans="1:5">
      <c r="A18" s="11" t="s">
        <v>282</v>
      </c>
      <c r="B18" s="11"/>
      <c r="C18" s="10" t="s">
        <v>283</v>
      </c>
      <c r="D18" s="11"/>
      <c r="E18" s="12" t="s">
        <v>282</v>
      </c>
    </row>
    <row r="19" spans="1:5">
      <c r="A19" s="10" t="s">
        <v>284</v>
      </c>
      <c r="C19" s="10" t="s">
        <v>285</v>
      </c>
      <c r="D19" s="11"/>
      <c r="E19" s="12" t="s">
        <v>284</v>
      </c>
    </row>
    <row r="20" spans="1:5">
      <c r="A20" s="11" t="s">
        <v>286</v>
      </c>
      <c r="C20" s="10" t="s">
        <v>287</v>
      </c>
      <c r="E20" s="12" t="s">
        <v>286</v>
      </c>
    </row>
    <row r="21" spans="1:5">
      <c r="A21" s="10" t="s">
        <v>288</v>
      </c>
      <c r="C21" t="s">
        <v>289</v>
      </c>
      <c r="E21" s="12" t="s">
        <v>288</v>
      </c>
    </row>
    <row r="22" spans="1:5">
      <c r="A22" t="s">
        <v>290</v>
      </c>
      <c r="E22" s="12" t="s">
        <v>290</v>
      </c>
    </row>
    <row r="23" spans="1:5">
      <c r="A23" s="14" t="s">
        <v>291</v>
      </c>
      <c r="E23" s="12" t="s">
        <v>291</v>
      </c>
    </row>
    <row r="24" spans="1:5">
      <c r="A24" s="11" t="s">
        <v>292</v>
      </c>
      <c r="E24" s="12" t="s">
        <v>292</v>
      </c>
    </row>
    <row r="25" spans="1:5">
      <c r="A25" s="11" t="s">
        <v>293</v>
      </c>
      <c r="E25" s="12" t="s">
        <v>293</v>
      </c>
    </row>
    <row r="26" spans="5:5">
      <c r="E26" s="12" t="s">
        <v>294</v>
      </c>
    </row>
    <row r="27" spans="1:5">
      <c r="A27" s="10"/>
      <c r="E27" s="15" t="s">
        <v>232</v>
      </c>
    </row>
    <row r="28" spans="5:5">
      <c r="E28" s="15" t="s">
        <v>237</v>
      </c>
    </row>
    <row r="29" spans="5:5">
      <c r="E29" s="15" t="s">
        <v>240</v>
      </c>
    </row>
    <row r="30" spans="5:5">
      <c r="E30" s="16" t="s">
        <v>277</v>
      </c>
    </row>
    <row r="31" spans="5:5">
      <c r="E31" s="16" t="s">
        <v>248</v>
      </c>
    </row>
    <row r="32" spans="5:5">
      <c r="E32" s="16" t="s">
        <v>234</v>
      </c>
    </row>
    <row r="33" spans="5:5">
      <c r="E33" s="16" t="s">
        <v>233</v>
      </c>
    </row>
    <row r="34" spans="5:5">
      <c r="E34" s="16" t="s">
        <v>238</v>
      </c>
    </row>
    <row r="35" spans="5:5">
      <c r="E35" s="15" t="s">
        <v>241</v>
      </c>
    </row>
    <row r="36" spans="5:5">
      <c r="E36" s="15" t="s">
        <v>245</v>
      </c>
    </row>
    <row r="37" spans="5:5">
      <c r="E37" s="16" t="s">
        <v>249</v>
      </c>
    </row>
    <row r="38" spans="5:5">
      <c r="E38" s="15" t="s">
        <v>251</v>
      </c>
    </row>
    <row r="39" spans="5:5">
      <c r="E39" s="15" t="s">
        <v>254</v>
      </c>
    </row>
    <row r="40" spans="5:5">
      <c r="E40" s="15" t="s">
        <v>257</v>
      </c>
    </row>
    <row r="41" spans="5:5">
      <c r="E41" s="15" t="s">
        <v>259</v>
      </c>
    </row>
    <row r="42" spans="5:5">
      <c r="E42" s="15" t="s">
        <v>262</v>
      </c>
    </row>
    <row r="43" spans="5:5">
      <c r="E43" s="16" t="s">
        <v>264</v>
      </c>
    </row>
    <row r="44" spans="5:5">
      <c r="E44" s="16" t="s">
        <v>266</v>
      </c>
    </row>
    <row r="45" spans="5:5">
      <c r="E45" s="15" t="s">
        <v>269</v>
      </c>
    </row>
    <row r="46" spans="5:5">
      <c r="E46" s="15" t="s">
        <v>271</v>
      </c>
    </row>
    <row r="47" spans="5:5">
      <c r="E47" s="15" t="s">
        <v>274</v>
      </c>
    </row>
    <row r="48" spans="5:5">
      <c r="E48" s="15" t="s">
        <v>289</v>
      </c>
    </row>
    <row r="49" spans="5:5">
      <c r="E49" s="16" t="s">
        <v>280</v>
      </c>
    </row>
    <row r="50" spans="5:5">
      <c r="E50" s="16" t="s">
        <v>283</v>
      </c>
    </row>
    <row r="51" spans="5:5">
      <c r="E51" s="16" t="s">
        <v>285</v>
      </c>
    </row>
    <row r="52" spans="5:5">
      <c r="E52" s="10"/>
    </row>
    <row r="53" spans="5:5">
      <c r="E53" s="10"/>
    </row>
    <row r="54" spans="5:5">
      <c r="E54" s="13"/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D3" sqref="D3:M3"/>
    </sheetView>
  </sheetViews>
  <sheetFormatPr defaultColWidth="9" defaultRowHeight="14.25" outlineLevelCol="3"/>
  <cols>
    <col min="1" max="1" width="34.5" customWidth="1"/>
    <col min="2" max="2" width="27.5" customWidth="1"/>
    <col min="3" max="3" width="19.375" customWidth="1"/>
    <col min="4" max="4" width="12" customWidth="1"/>
    <col min="5" max="5" width="15.375" customWidth="1"/>
  </cols>
  <sheetData>
    <row r="1" spans="1:4">
      <c r="A1" s="9" t="s">
        <v>295</v>
      </c>
      <c r="B1" s="9" t="s">
        <v>296</v>
      </c>
      <c r="C1" t="s">
        <v>297</v>
      </c>
      <c r="D1" t="s">
        <v>298</v>
      </c>
    </row>
    <row r="2" spans="1:4">
      <c r="A2" s="9" t="s">
        <v>299</v>
      </c>
      <c r="B2" s="9" t="s">
        <v>300</v>
      </c>
      <c r="C2" t="s">
        <v>301</v>
      </c>
      <c r="D2" t="s">
        <v>302</v>
      </c>
    </row>
    <row r="3" spans="1:4">
      <c r="A3" s="9" t="s">
        <v>303</v>
      </c>
      <c r="B3" s="9" t="s">
        <v>304</v>
      </c>
      <c r="D3" t="s">
        <v>297</v>
      </c>
    </row>
    <row r="4" spans="1:4">
      <c r="A4" s="9" t="s">
        <v>305</v>
      </c>
      <c r="B4" s="9" t="s">
        <v>306</v>
      </c>
      <c r="D4" t="s">
        <v>301</v>
      </c>
    </row>
    <row r="5" spans="1:2">
      <c r="A5" s="9" t="s">
        <v>307</v>
      </c>
      <c r="B5" s="9" t="s">
        <v>308</v>
      </c>
    </row>
    <row r="6" spans="1:2">
      <c r="A6" s="9" t="s">
        <v>309</v>
      </c>
      <c r="B6" s="9" t="s">
        <v>310</v>
      </c>
    </row>
    <row r="7" spans="1:2">
      <c r="A7" s="9" t="s">
        <v>311</v>
      </c>
      <c r="B7" s="9" t="s">
        <v>312</v>
      </c>
    </row>
    <row r="8" spans="1:1">
      <c r="A8" s="9" t="s">
        <v>313</v>
      </c>
    </row>
    <row r="9" spans="1:1">
      <c r="A9" s="9" t="s">
        <v>314</v>
      </c>
    </row>
    <row r="10" spans="1:1">
      <c r="A10" s="9" t="s">
        <v>315</v>
      </c>
    </row>
    <row r="11" spans="1:1">
      <c r="A11" s="9" t="s">
        <v>316</v>
      </c>
    </row>
    <row r="12" spans="1:1">
      <c r="A12" s="9" t="s">
        <v>317</v>
      </c>
    </row>
    <row r="13" spans="1:1">
      <c r="A13" s="9" t="s">
        <v>318</v>
      </c>
    </row>
    <row r="14" spans="1:1">
      <c r="A14" s="9" t="s">
        <v>319</v>
      </c>
    </row>
    <row r="15" spans="1:1">
      <c r="A15" s="9" t="s">
        <v>320</v>
      </c>
    </row>
    <row r="16" spans="1:1">
      <c r="A16" s="9" t="s">
        <v>321</v>
      </c>
    </row>
    <row r="17" spans="1:1">
      <c r="A17" s="9" t="s">
        <v>322</v>
      </c>
    </row>
    <row r="18" spans="1:1">
      <c r="A18" s="9" t="s">
        <v>312</v>
      </c>
    </row>
  </sheetData>
  <sheetProtection password="C561" sheet="1" objects="1" scenarios="1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6"/>
  <sheetViews>
    <sheetView workbookViewId="0">
      <selection activeCell="M11" sqref="M11"/>
    </sheetView>
  </sheetViews>
  <sheetFormatPr defaultColWidth="9" defaultRowHeight="14.25"/>
  <cols>
    <col min="27" max="27" width="8.375" customWidth="1"/>
  </cols>
  <sheetData>
    <row r="1" ht="22.5" spans="1:29">
      <c r="A1" s="2" t="s">
        <v>323</v>
      </c>
      <c r="B1" s="3" t="s">
        <v>324</v>
      </c>
      <c r="C1" s="3" t="s">
        <v>325</v>
      </c>
      <c r="D1" s="2" t="s">
        <v>326</v>
      </c>
      <c r="E1" s="3" t="s">
        <v>327</v>
      </c>
      <c r="F1" s="2" t="s">
        <v>328</v>
      </c>
      <c r="G1" s="3" t="s">
        <v>324</v>
      </c>
      <c r="H1" s="3" t="s">
        <v>329</v>
      </c>
      <c r="I1" s="3" t="s">
        <v>330</v>
      </c>
      <c r="J1" s="3" t="s">
        <v>331</v>
      </c>
      <c r="K1" s="3" t="s">
        <v>332</v>
      </c>
      <c r="L1" s="3" t="s">
        <v>333</v>
      </c>
      <c r="M1" s="2" t="s">
        <v>334</v>
      </c>
      <c r="N1" s="2" t="s">
        <v>335</v>
      </c>
      <c r="O1" s="2" t="s">
        <v>336</v>
      </c>
      <c r="P1" s="2" t="s">
        <v>337</v>
      </c>
      <c r="Q1" s="2" t="s">
        <v>338</v>
      </c>
      <c r="R1" s="2" t="s">
        <v>339</v>
      </c>
      <c r="S1" s="3" t="s">
        <v>340</v>
      </c>
      <c r="T1" s="2" t="s">
        <v>341</v>
      </c>
      <c r="U1" s="2" t="s">
        <v>342</v>
      </c>
      <c r="V1" s="2" t="s">
        <v>343</v>
      </c>
      <c r="W1" s="2" t="s">
        <v>344</v>
      </c>
      <c r="X1" s="3" t="s">
        <v>345</v>
      </c>
      <c r="Y1" s="3" t="s">
        <v>346</v>
      </c>
      <c r="Z1" s="3" t="s">
        <v>347</v>
      </c>
      <c r="AA1" s="3" t="s">
        <v>348</v>
      </c>
      <c r="AB1" s="3" t="s">
        <v>349</v>
      </c>
      <c r="AC1" s="3" t="s">
        <v>323</v>
      </c>
    </row>
    <row r="2" ht="22.5" spans="1:29">
      <c r="A2" s="2" t="s">
        <v>350</v>
      </c>
      <c r="B2" s="2" t="s">
        <v>351</v>
      </c>
      <c r="C2" s="2" t="s">
        <v>352</v>
      </c>
      <c r="D2" s="2" t="s">
        <v>353</v>
      </c>
      <c r="E2" s="2" t="s">
        <v>354</v>
      </c>
      <c r="F2" s="2" t="s">
        <v>355</v>
      </c>
      <c r="G2" s="2" t="s">
        <v>351</v>
      </c>
      <c r="H2" s="2" t="s">
        <v>356</v>
      </c>
      <c r="I2" s="2" t="s">
        <v>357</v>
      </c>
      <c r="J2" s="2" t="s">
        <v>358</v>
      </c>
      <c r="K2" s="2" t="s">
        <v>359</v>
      </c>
      <c r="L2" s="2" t="s">
        <v>360</v>
      </c>
      <c r="M2" s="2" t="s">
        <v>361</v>
      </c>
      <c r="N2" s="2" t="s">
        <v>362</v>
      </c>
      <c r="O2" s="2" t="s">
        <v>363</v>
      </c>
      <c r="P2" s="2" t="s">
        <v>364</v>
      </c>
      <c r="Q2" s="2" t="s">
        <v>365</v>
      </c>
      <c r="R2" s="2" t="s">
        <v>366</v>
      </c>
      <c r="S2" s="2" t="s">
        <v>367</v>
      </c>
      <c r="T2" s="2" t="s">
        <v>368</v>
      </c>
      <c r="U2" s="2" t="s">
        <v>369</v>
      </c>
      <c r="V2" s="2" t="s">
        <v>370</v>
      </c>
      <c r="W2" s="2" t="s">
        <v>371</v>
      </c>
      <c r="X2" s="2" t="s">
        <v>372</v>
      </c>
      <c r="Y2" s="2" t="s">
        <v>373</v>
      </c>
      <c r="Z2" s="2" t="s">
        <v>374</v>
      </c>
      <c r="AA2" s="3" t="s">
        <v>375</v>
      </c>
      <c r="AB2" s="2" t="s">
        <v>376</v>
      </c>
      <c r="AC2" s="3" t="s">
        <v>350</v>
      </c>
    </row>
    <row r="3" ht="22.5" spans="1:29">
      <c r="A3" s="2" t="s">
        <v>351</v>
      </c>
      <c r="B3" s="2" t="s">
        <v>377</v>
      </c>
      <c r="C3" s="2" t="s">
        <v>378</v>
      </c>
      <c r="D3" s="3" t="s">
        <v>379</v>
      </c>
      <c r="E3" s="2" t="s">
        <v>380</v>
      </c>
      <c r="F3" s="2" t="s">
        <v>381</v>
      </c>
      <c r="G3" s="2" t="s">
        <v>377</v>
      </c>
      <c r="H3" s="2" t="s">
        <v>382</v>
      </c>
      <c r="I3" s="2" t="s">
        <v>383</v>
      </c>
      <c r="J3" s="2" t="s">
        <v>384</v>
      </c>
      <c r="K3" s="2" t="s">
        <v>385</v>
      </c>
      <c r="L3" s="2" t="s">
        <v>386</v>
      </c>
      <c r="M3" s="2" t="s">
        <v>387</v>
      </c>
      <c r="N3" s="2" t="s">
        <v>388</v>
      </c>
      <c r="O3" s="2" t="s">
        <v>389</v>
      </c>
      <c r="P3" s="2" t="s">
        <v>390</v>
      </c>
      <c r="Q3" s="2" t="s">
        <v>391</v>
      </c>
      <c r="R3" s="2" t="s">
        <v>392</v>
      </c>
      <c r="S3" s="3" t="s">
        <v>393</v>
      </c>
      <c r="T3" s="2" t="s">
        <v>394</v>
      </c>
      <c r="U3" s="2" t="s">
        <v>395</v>
      </c>
      <c r="V3" s="2" t="s">
        <v>396</v>
      </c>
      <c r="W3" s="2" t="s">
        <v>397</v>
      </c>
      <c r="X3" s="3" t="s">
        <v>398</v>
      </c>
      <c r="Y3" s="3" t="s">
        <v>399</v>
      </c>
      <c r="Z3" s="3" t="s">
        <v>400</v>
      </c>
      <c r="AA3" s="2" t="s">
        <v>401</v>
      </c>
      <c r="AB3" s="3" t="s">
        <v>402</v>
      </c>
      <c r="AC3" s="3" t="s">
        <v>351</v>
      </c>
    </row>
    <row r="4" ht="24" spans="1:29">
      <c r="A4" s="3" t="s">
        <v>403</v>
      </c>
      <c r="B4" s="3" t="s">
        <v>404</v>
      </c>
      <c r="C4" s="3" t="s">
        <v>405</v>
      </c>
      <c r="D4" s="7" t="s">
        <v>406</v>
      </c>
      <c r="E4" s="3" t="s">
        <v>407</v>
      </c>
      <c r="F4" s="3" t="s">
        <v>408</v>
      </c>
      <c r="G4" s="3" t="s">
        <v>404</v>
      </c>
      <c r="H4" s="3" t="s">
        <v>409</v>
      </c>
      <c r="I4" s="3" t="s">
        <v>410</v>
      </c>
      <c r="J4" s="3" t="s">
        <v>411</v>
      </c>
      <c r="K4" s="3" t="s">
        <v>412</v>
      </c>
      <c r="L4" s="3" t="s">
        <v>413</v>
      </c>
      <c r="M4" s="2" t="s">
        <v>414</v>
      </c>
      <c r="N4" s="3" t="s">
        <v>415</v>
      </c>
      <c r="O4" s="3" t="s">
        <v>416</v>
      </c>
      <c r="P4" s="3" t="s">
        <v>417</v>
      </c>
      <c r="Q4" s="3" t="s">
        <v>418</v>
      </c>
      <c r="R4" s="3" t="s">
        <v>419</v>
      </c>
      <c r="S4" s="3" t="s">
        <v>420</v>
      </c>
      <c r="T4" s="3" t="s">
        <v>421</v>
      </c>
      <c r="U4" s="3" t="s">
        <v>422</v>
      </c>
      <c r="V4" s="3" t="s">
        <v>423</v>
      </c>
      <c r="W4" s="3" t="s">
        <v>424</v>
      </c>
      <c r="X4" s="3" t="s">
        <v>425</v>
      </c>
      <c r="Y4" s="3" t="s">
        <v>426</v>
      </c>
      <c r="Z4" s="3" t="s">
        <v>427</v>
      </c>
      <c r="AA4" s="2" t="s">
        <v>428</v>
      </c>
      <c r="AB4" s="3" t="s">
        <v>429</v>
      </c>
      <c r="AC4" s="3" t="s">
        <v>403</v>
      </c>
    </row>
    <row r="5" ht="22.5" spans="1:29">
      <c r="A5" s="3" t="s">
        <v>430</v>
      </c>
      <c r="B5" s="3" t="s">
        <v>430</v>
      </c>
      <c r="C5" s="3" t="s">
        <v>430</v>
      </c>
      <c r="D5" s="2" t="s">
        <v>431</v>
      </c>
      <c r="E5" s="3" t="s">
        <v>430</v>
      </c>
      <c r="F5" s="3" t="s">
        <v>430</v>
      </c>
      <c r="G5" s="3" t="s">
        <v>432</v>
      </c>
      <c r="H5" s="3" t="s">
        <v>430</v>
      </c>
      <c r="I5" s="3" t="s">
        <v>430</v>
      </c>
      <c r="J5" s="3" t="s">
        <v>430</v>
      </c>
      <c r="K5" s="3" t="s">
        <v>430</v>
      </c>
      <c r="L5" s="3" t="s">
        <v>433</v>
      </c>
      <c r="M5" s="3" t="s">
        <v>434</v>
      </c>
      <c r="N5" s="2" t="s">
        <v>392</v>
      </c>
      <c r="O5" s="3" t="s">
        <v>435</v>
      </c>
      <c r="P5" s="3" t="s">
        <v>430</v>
      </c>
      <c r="Q5" s="3" t="s">
        <v>436</v>
      </c>
      <c r="R5" s="2" t="s">
        <v>437</v>
      </c>
      <c r="S5" s="3" t="s">
        <v>430</v>
      </c>
      <c r="T5" s="3" t="s">
        <v>438</v>
      </c>
      <c r="U5" s="3" t="s">
        <v>439</v>
      </c>
      <c r="V5" s="3" t="s">
        <v>440</v>
      </c>
      <c r="W5" s="2" t="s">
        <v>441</v>
      </c>
      <c r="X5" s="3" t="s">
        <v>430</v>
      </c>
      <c r="Y5" s="3" t="s">
        <v>442</v>
      </c>
      <c r="Z5" s="3" t="s">
        <v>443</v>
      </c>
      <c r="AA5" s="2" t="s">
        <v>444</v>
      </c>
      <c r="AB5" s="3" t="s">
        <v>445</v>
      </c>
      <c r="AC5" s="3"/>
    </row>
    <row r="6" ht="22.5" spans="1:29">
      <c r="A6" s="3"/>
      <c r="B6" s="3"/>
      <c r="C6" s="3"/>
      <c r="D6" s="2" t="s">
        <v>446</v>
      </c>
      <c r="E6" s="3"/>
      <c r="F6" s="3"/>
      <c r="G6" s="2" t="s">
        <v>447</v>
      </c>
      <c r="H6" s="3"/>
      <c r="I6" s="3"/>
      <c r="J6" s="3"/>
      <c r="K6" s="3"/>
      <c r="L6" s="2" t="s">
        <v>448</v>
      </c>
      <c r="M6" s="2" t="s">
        <v>449</v>
      </c>
      <c r="N6" s="2" t="s">
        <v>450</v>
      </c>
      <c r="O6" s="3" t="s">
        <v>430</v>
      </c>
      <c r="P6" s="3"/>
      <c r="Q6" s="3" t="s">
        <v>430</v>
      </c>
      <c r="R6" s="3" t="s">
        <v>451</v>
      </c>
      <c r="S6" s="8"/>
      <c r="T6" s="3" t="s">
        <v>430</v>
      </c>
      <c r="U6" s="3" t="s">
        <v>430</v>
      </c>
      <c r="V6" s="3" t="s">
        <v>430</v>
      </c>
      <c r="W6" s="2" t="s">
        <v>452</v>
      </c>
      <c r="X6" s="8"/>
      <c r="Y6" s="2" t="s">
        <v>453</v>
      </c>
      <c r="Z6" s="2" t="s">
        <v>454</v>
      </c>
      <c r="AA6" s="3" t="s">
        <v>455</v>
      </c>
      <c r="AC6" s="3"/>
    </row>
    <row r="7" ht="22.5" spans="1:29">
      <c r="A7" s="3"/>
      <c r="B7" s="3"/>
      <c r="C7" s="3"/>
      <c r="D7" s="3" t="s">
        <v>456</v>
      </c>
      <c r="E7" s="3"/>
      <c r="F7" s="3"/>
      <c r="G7" s="2" t="s">
        <v>457</v>
      </c>
      <c r="H7" s="3"/>
      <c r="I7" s="3"/>
      <c r="J7" s="3"/>
      <c r="K7" s="3"/>
      <c r="L7" s="2" t="s">
        <v>458</v>
      </c>
      <c r="M7" s="2" t="s">
        <v>459</v>
      </c>
      <c r="N7" s="2" t="s">
        <v>460</v>
      </c>
      <c r="O7" s="3"/>
      <c r="P7" s="3"/>
      <c r="Q7" s="3"/>
      <c r="R7" s="3" t="s">
        <v>461</v>
      </c>
      <c r="S7" s="3"/>
      <c r="T7" s="3"/>
      <c r="U7" s="3"/>
      <c r="V7" s="3"/>
      <c r="W7" s="2" t="s">
        <v>462</v>
      </c>
      <c r="X7" s="3"/>
      <c r="Y7" s="3" t="s">
        <v>463</v>
      </c>
      <c r="Z7" s="3" t="s">
        <v>464</v>
      </c>
      <c r="AA7" s="3" t="s">
        <v>465</v>
      </c>
      <c r="AC7" s="3"/>
    </row>
    <row r="8" ht="24" spans="1:29">
      <c r="A8" s="8"/>
      <c r="B8" s="8"/>
      <c r="C8" s="8"/>
      <c r="D8" s="7" t="s">
        <v>466</v>
      </c>
      <c r="E8" s="8"/>
      <c r="F8" s="8"/>
      <c r="G8" s="3" t="s">
        <v>467</v>
      </c>
      <c r="H8" s="8"/>
      <c r="I8" s="8"/>
      <c r="J8" s="8"/>
      <c r="K8" s="8"/>
      <c r="L8" s="3" t="s">
        <v>468</v>
      </c>
      <c r="M8" s="2" t="s">
        <v>469</v>
      </c>
      <c r="N8" s="2" t="s">
        <v>392</v>
      </c>
      <c r="O8" s="8"/>
      <c r="P8" s="8"/>
      <c r="Q8" s="8"/>
      <c r="R8" s="2" t="s">
        <v>470</v>
      </c>
      <c r="S8" s="8"/>
      <c r="T8" s="8"/>
      <c r="U8" s="8"/>
      <c r="V8" s="8"/>
      <c r="W8" s="3" t="s">
        <v>471</v>
      </c>
      <c r="X8" s="8"/>
      <c r="Y8" s="3" t="s">
        <v>472</v>
      </c>
      <c r="Z8" s="3" t="s">
        <v>473</v>
      </c>
      <c r="AA8" s="3" t="s">
        <v>474</v>
      </c>
      <c r="AC8" s="3"/>
    </row>
    <row r="9" ht="22.5" spans="1:29">
      <c r="A9" s="8"/>
      <c r="B9" s="8"/>
      <c r="C9" s="8"/>
      <c r="D9" s="3" t="s">
        <v>430</v>
      </c>
      <c r="E9" s="8"/>
      <c r="F9" s="8"/>
      <c r="G9" s="3" t="s">
        <v>430</v>
      </c>
      <c r="H9" s="8"/>
      <c r="I9" s="8"/>
      <c r="J9" s="8"/>
      <c r="K9" s="8"/>
      <c r="L9" s="3" t="s">
        <v>475</v>
      </c>
      <c r="M9" s="2" t="s">
        <v>476</v>
      </c>
      <c r="N9" s="3" t="s">
        <v>419</v>
      </c>
      <c r="O9" s="8"/>
      <c r="P9" s="8"/>
      <c r="Q9" s="8"/>
      <c r="R9" s="3" t="s">
        <v>477</v>
      </c>
      <c r="S9" s="8"/>
      <c r="T9" s="8"/>
      <c r="U9" s="8"/>
      <c r="V9" s="8"/>
      <c r="W9" s="2" t="s">
        <v>478</v>
      </c>
      <c r="X9" s="8"/>
      <c r="Y9" s="3" t="s">
        <v>479</v>
      </c>
      <c r="Z9" s="3" t="s">
        <v>480</v>
      </c>
      <c r="AA9" s="3" t="s">
        <v>481</v>
      </c>
      <c r="AC9" s="3"/>
    </row>
    <row r="10" ht="33.75" spans="1:29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2" t="s">
        <v>482</v>
      </c>
      <c r="M10" s="3" t="s">
        <v>483</v>
      </c>
      <c r="N10" s="3" t="s">
        <v>430</v>
      </c>
      <c r="O10" s="8"/>
      <c r="P10" s="8"/>
      <c r="Q10" s="8"/>
      <c r="R10" s="3" t="s">
        <v>484</v>
      </c>
      <c r="S10" s="8"/>
      <c r="T10" s="8"/>
      <c r="U10" s="8"/>
      <c r="V10" s="8"/>
      <c r="W10" s="2" t="s">
        <v>485</v>
      </c>
      <c r="X10" s="8"/>
      <c r="Y10" s="2" t="s">
        <v>486</v>
      </c>
      <c r="Z10" s="2" t="s">
        <v>487</v>
      </c>
      <c r="AA10" s="3" t="s">
        <v>488</v>
      </c>
      <c r="AC10" s="3"/>
    </row>
    <row r="11" ht="22.5" spans="1:29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2" t="s">
        <v>489</v>
      </c>
      <c r="M11" s="2" t="s">
        <v>490</v>
      </c>
      <c r="N11" s="8"/>
      <c r="O11" s="8"/>
      <c r="P11" s="8"/>
      <c r="Q11" s="8"/>
      <c r="R11" s="3" t="s">
        <v>430</v>
      </c>
      <c r="S11" s="8"/>
      <c r="T11" s="8"/>
      <c r="U11" s="8"/>
      <c r="V11" s="8"/>
      <c r="W11" s="2" t="s">
        <v>491</v>
      </c>
      <c r="X11" s="8"/>
      <c r="Y11" s="3" t="s">
        <v>492</v>
      </c>
      <c r="Z11" s="3" t="s">
        <v>493</v>
      </c>
      <c r="AA11" s="3" t="s">
        <v>494</v>
      </c>
      <c r="AC11" s="3"/>
    </row>
    <row r="12" ht="22.5" spans="1:29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3" t="s">
        <v>495</v>
      </c>
      <c r="M12" s="2" t="s">
        <v>496</v>
      </c>
      <c r="N12" s="8"/>
      <c r="O12" s="8"/>
      <c r="P12" s="8"/>
      <c r="Q12" s="8"/>
      <c r="R12" s="8"/>
      <c r="S12" s="8"/>
      <c r="T12" s="8"/>
      <c r="U12" s="8"/>
      <c r="V12" s="8"/>
      <c r="W12" s="3" t="s">
        <v>497</v>
      </c>
      <c r="X12" s="8"/>
      <c r="Y12" s="3" t="s">
        <v>498</v>
      </c>
      <c r="Z12" s="3" t="s">
        <v>499</v>
      </c>
      <c r="AA12" s="3" t="s">
        <v>500</v>
      </c>
      <c r="AC12" s="3"/>
    </row>
    <row r="13" ht="33.75" spans="1:29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3" t="s">
        <v>501</v>
      </c>
      <c r="M13" s="2" t="s">
        <v>502</v>
      </c>
      <c r="N13" s="8"/>
      <c r="O13" s="8"/>
      <c r="P13" s="8"/>
      <c r="Q13" s="8"/>
      <c r="R13" s="8"/>
      <c r="S13" s="8"/>
      <c r="T13" s="8"/>
      <c r="U13" s="8"/>
      <c r="V13" s="8"/>
      <c r="W13" s="2" t="s">
        <v>503</v>
      </c>
      <c r="X13" s="8"/>
      <c r="Y13" s="2" t="s">
        <v>504</v>
      </c>
      <c r="Z13" s="3" t="s">
        <v>505</v>
      </c>
      <c r="AC13" s="3"/>
    </row>
    <row r="14" ht="22.5" spans="1:29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2" t="s">
        <v>506</v>
      </c>
      <c r="M14" s="2" t="s">
        <v>507</v>
      </c>
      <c r="N14" s="8"/>
      <c r="O14" s="8"/>
      <c r="P14" s="8"/>
      <c r="Q14" s="8"/>
      <c r="R14" s="8"/>
      <c r="S14" s="8"/>
      <c r="T14" s="8"/>
      <c r="U14" s="8"/>
      <c r="V14" s="8"/>
      <c r="W14" s="2" t="s">
        <v>508</v>
      </c>
      <c r="X14" s="8"/>
      <c r="Y14" s="3" t="s">
        <v>509</v>
      </c>
      <c r="Z14" s="2" t="s">
        <v>510</v>
      </c>
      <c r="AC14" s="3"/>
    </row>
    <row r="15" ht="22.5" spans="1:29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2" t="s">
        <v>511</v>
      </c>
      <c r="M15" s="3" t="s">
        <v>512</v>
      </c>
      <c r="N15" s="8"/>
      <c r="O15" s="8"/>
      <c r="P15" s="8"/>
      <c r="Q15" s="8"/>
      <c r="R15" s="8"/>
      <c r="S15" s="8"/>
      <c r="T15" s="8"/>
      <c r="U15" s="8"/>
      <c r="V15" s="8"/>
      <c r="W15" s="2" t="s">
        <v>513</v>
      </c>
      <c r="X15" s="8"/>
      <c r="Y15" s="3" t="s">
        <v>514</v>
      </c>
      <c r="Z15" s="3" t="s">
        <v>515</v>
      </c>
      <c r="AC15" s="3"/>
    </row>
    <row r="16" ht="22.5" spans="1:29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3" t="s">
        <v>516</v>
      </c>
      <c r="M16" s="2" t="s">
        <v>517</v>
      </c>
      <c r="N16" s="8"/>
      <c r="O16" s="8"/>
      <c r="P16" s="8"/>
      <c r="Q16" s="8"/>
      <c r="R16" s="8"/>
      <c r="S16" s="8"/>
      <c r="T16" s="8"/>
      <c r="U16" s="8"/>
      <c r="V16" s="8"/>
      <c r="W16" s="3" t="s">
        <v>518</v>
      </c>
      <c r="X16" s="8"/>
      <c r="Y16" s="3" t="s">
        <v>519</v>
      </c>
      <c r="Z16" s="3" t="s">
        <v>520</v>
      </c>
      <c r="AC16" s="3"/>
    </row>
    <row r="17" ht="33.75" spans="1:29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3" t="s">
        <v>430</v>
      </c>
      <c r="M17" s="2" t="s">
        <v>521</v>
      </c>
      <c r="N17" s="8"/>
      <c r="O17" s="8"/>
      <c r="P17" s="8"/>
      <c r="Q17" s="8"/>
      <c r="R17" s="8"/>
      <c r="S17" s="8"/>
      <c r="T17" s="8"/>
      <c r="U17" s="8"/>
      <c r="V17" s="8"/>
      <c r="W17" s="2" t="s">
        <v>522</v>
      </c>
      <c r="X17" s="8"/>
      <c r="Y17" s="2" t="s">
        <v>523</v>
      </c>
      <c r="Z17" s="3" t="s">
        <v>430</v>
      </c>
      <c r="AC17" s="3"/>
    </row>
    <row r="18" spans="1:26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2" t="s">
        <v>524</v>
      </c>
      <c r="N18" s="8"/>
      <c r="O18" s="8"/>
      <c r="P18" s="8"/>
      <c r="Q18" s="8"/>
      <c r="R18" s="8"/>
      <c r="S18" s="8"/>
      <c r="T18" s="8"/>
      <c r="U18" s="8"/>
      <c r="V18" s="8"/>
      <c r="W18" s="2" t="s">
        <v>525</v>
      </c>
      <c r="X18" s="8"/>
      <c r="Y18" s="3" t="s">
        <v>526</v>
      </c>
      <c r="Z18" s="8"/>
    </row>
    <row r="19" spans="1:26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2" t="s">
        <v>376</v>
      </c>
      <c r="N19" s="8"/>
      <c r="O19" s="8"/>
      <c r="P19" s="8"/>
      <c r="Q19" s="8"/>
      <c r="R19" s="8"/>
      <c r="S19" s="8"/>
      <c r="T19" s="8"/>
      <c r="U19" s="8"/>
      <c r="V19" s="8"/>
      <c r="W19" s="2" t="s">
        <v>527</v>
      </c>
      <c r="X19" s="8"/>
      <c r="Y19" s="3" t="s">
        <v>528</v>
      </c>
      <c r="Z19" s="8"/>
    </row>
    <row r="20" spans="1:26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3" t="s">
        <v>529</v>
      </c>
      <c r="N20" s="8"/>
      <c r="O20" s="8"/>
      <c r="P20" s="8"/>
      <c r="Q20" s="8"/>
      <c r="R20" s="8"/>
      <c r="S20" s="8"/>
      <c r="T20" s="8"/>
      <c r="U20" s="8"/>
      <c r="V20" s="8"/>
      <c r="W20" s="3" t="s">
        <v>530</v>
      </c>
      <c r="X20" s="8"/>
      <c r="Y20" s="3" t="s">
        <v>430</v>
      </c>
      <c r="Z20" s="8"/>
    </row>
    <row r="21" spans="1:26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3" t="s">
        <v>430</v>
      </c>
      <c r="N21" s="8"/>
      <c r="O21" s="8"/>
      <c r="P21" s="8"/>
      <c r="Q21" s="8"/>
      <c r="R21" s="8"/>
      <c r="S21" s="8"/>
      <c r="T21" s="8"/>
      <c r="U21" s="8"/>
      <c r="V21" s="8"/>
      <c r="W21" s="2" t="s">
        <v>531</v>
      </c>
      <c r="X21" s="8"/>
      <c r="Y21" s="8"/>
      <c r="Z21" s="8"/>
    </row>
    <row r="22" spans="1:26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2" t="s">
        <v>532</v>
      </c>
      <c r="X22" s="8"/>
      <c r="Y22" s="8"/>
      <c r="Z22" s="8"/>
    </row>
    <row r="23" spans="1:26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2" t="s">
        <v>533</v>
      </c>
      <c r="X23" s="8"/>
      <c r="Y23" s="8"/>
      <c r="Z23" s="8"/>
    </row>
    <row r="24" spans="1:26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3" t="s">
        <v>534</v>
      </c>
      <c r="X24" s="8"/>
      <c r="Y24" s="8"/>
      <c r="Z24" s="8"/>
    </row>
    <row r="25" spans="1:26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2" t="s">
        <v>535</v>
      </c>
      <c r="X25" s="8"/>
      <c r="Y25" s="8"/>
      <c r="Z25" s="8"/>
    </row>
    <row r="26" spans="1: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2" t="s">
        <v>536</v>
      </c>
      <c r="X26" s="8"/>
      <c r="Y26" s="8"/>
      <c r="Z26" s="8"/>
    </row>
    <row r="27" spans="1:26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2" t="s">
        <v>537</v>
      </c>
      <c r="X27" s="8"/>
      <c r="Y27" s="8"/>
      <c r="Z27" s="8"/>
    </row>
    <row r="28" spans="1:26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3" t="s">
        <v>538</v>
      </c>
      <c r="X28" s="8"/>
      <c r="Y28" s="8"/>
      <c r="Z28" s="8"/>
    </row>
    <row r="29" ht="22.5" spans="1:26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2" t="s">
        <v>539</v>
      </c>
      <c r="X29" s="8"/>
      <c r="Y29" s="8"/>
      <c r="Z29" s="8"/>
    </row>
    <row r="30" ht="22.5" spans="1:26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2" t="s">
        <v>540</v>
      </c>
      <c r="X30" s="8"/>
      <c r="Y30" s="8"/>
      <c r="Z30" s="8"/>
    </row>
    <row r="31" ht="22.5" spans="1:26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2" t="s">
        <v>541</v>
      </c>
      <c r="X31" s="8"/>
      <c r="Y31" s="8"/>
      <c r="Z31" s="8"/>
    </row>
    <row r="32" spans="1:26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3" t="s">
        <v>542</v>
      </c>
      <c r="X32" s="8"/>
      <c r="Y32" s="8"/>
      <c r="Z32" s="8"/>
    </row>
    <row r="33" ht="22.5" spans="1:26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2" t="s">
        <v>543</v>
      </c>
      <c r="X33" s="8"/>
      <c r="Y33" s="8"/>
      <c r="Z33" s="8"/>
    </row>
    <row r="34" spans="1:26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2" t="s">
        <v>544</v>
      </c>
      <c r="X34" s="8"/>
      <c r="Y34" s="8"/>
      <c r="Z34" s="8"/>
    </row>
    <row r="35" spans="1:26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3" t="s">
        <v>545</v>
      </c>
      <c r="X35" s="8"/>
      <c r="Y35" s="8"/>
      <c r="Z35" s="8"/>
    </row>
    <row r="36" spans="1:2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3" t="s">
        <v>430</v>
      </c>
      <c r="X36" s="8"/>
      <c r="Y36" s="8"/>
      <c r="Z36" s="8"/>
    </row>
  </sheetData>
  <sheetProtection password="C561" sheet="1" objects="1" scenarios="1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66"/>
  <sheetViews>
    <sheetView workbookViewId="0">
      <selection activeCell="C9" sqref="C9"/>
    </sheetView>
  </sheetViews>
  <sheetFormatPr defaultColWidth="9" defaultRowHeight="14.25"/>
  <sheetData>
    <row r="1" ht="24" spans="1:67">
      <c r="A1" s="2" t="s">
        <v>323</v>
      </c>
      <c r="B1" s="2" t="s">
        <v>323</v>
      </c>
      <c r="C1" s="2" t="s">
        <v>350</v>
      </c>
      <c r="D1" s="2" t="s">
        <v>351</v>
      </c>
      <c r="E1" s="3" t="s">
        <v>403</v>
      </c>
      <c r="F1" s="2" t="s">
        <v>343</v>
      </c>
      <c r="G1" s="2" t="s">
        <v>370</v>
      </c>
      <c r="H1" s="2" t="s">
        <v>396</v>
      </c>
      <c r="I1" s="3" t="s">
        <v>423</v>
      </c>
      <c r="J1" s="3" t="s">
        <v>440</v>
      </c>
      <c r="K1" s="2" t="s">
        <v>328</v>
      </c>
      <c r="L1" s="2" t="s">
        <v>355</v>
      </c>
      <c r="M1" s="2" t="s">
        <v>381</v>
      </c>
      <c r="N1" s="3" t="s">
        <v>408</v>
      </c>
      <c r="O1" s="2" t="s">
        <v>339</v>
      </c>
      <c r="P1" s="2" t="s">
        <v>366</v>
      </c>
      <c r="Q1" s="2" t="s">
        <v>392</v>
      </c>
      <c r="R1" s="3" t="s">
        <v>419</v>
      </c>
      <c r="S1" s="2" t="s">
        <v>334</v>
      </c>
      <c r="T1" s="2" t="s">
        <v>361</v>
      </c>
      <c r="U1" s="2" t="s">
        <v>546</v>
      </c>
      <c r="V1" s="2" t="s">
        <v>414</v>
      </c>
      <c r="W1" s="3" t="s">
        <v>434</v>
      </c>
      <c r="X1" s="2" t="s">
        <v>449</v>
      </c>
      <c r="Y1" s="2" t="s">
        <v>459</v>
      </c>
      <c r="Z1" s="2" t="s">
        <v>469</v>
      </c>
      <c r="AA1" s="2" t="s">
        <v>476</v>
      </c>
      <c r="AB1" s="3" t="s">
        <v>483</v>
      </c>
      <c r="AC1" s="2" t="s">
        <v>490</v>
      </c>
      <c r="AD1" s="2" t="s">
        <v>496</v>
      </c>
      <c r="AE1" s="2" t="s">
        <v>502</v>
      </c>
      <c r="AF1" s="2" t="s">
        <v>507</v>
      </c>
      <c r="AG1" s="3" t="s">
        <v>512</v>
      </c>
      <c r="AH1" s="2" t="s">
        <v>517</v>
      </c>
      <c r="AI1" s="2" t="s">
        <v>521</v>
      </c>
      <c r="AJ1" s="2" t="s">
        <v>524</v>
      </c>
      <c r="AK1" s="2" t="s">
        <v>376</v>
      </c>
      <c r="AL1" s="3" t="s">
        <v>529</v>
      </c>
      <c r="AM1" s="3" t="s">
        <v>329</v>
      </c>
      <c r="AN1" s="2" t="s">
        <v>356</v>
      </c>
      <c r="AO1" s="2" t="s">
        <v>382</v>
      </c>
      <c r="AP1" s="3" t="s">
        <v>409</v>
      </c>
      <c r="AQ1" s="3" t="s">
        <v>327</v>
      </c>
      <c r="AR1" s="2" t="s">
        <v>354</v>
      </c>
      <c r="AS1" s="2" t="s">
        <v>380</v>
      </c>
      <c r="AT1" s="3" t="s">
        <v>407</v>
      </c>
      <c r="AU1" s="3" t="s">
        <v>331</v>
      </c>
      <c r="AV1" s="2" t="s">
        <v>358</v>
      </c>
      <c r="AW1" s="2" t="s">
        <v>384</v>
      </c>
      <c r="AX1" s="3" t="s">
        <v>411</v>
      </c>
      <c r="AY1" s="3" t="s">
        <v>330</v>
      </c>
      <c r="AZ1" s="2" t="s">
        <v>357</v>
      </c>
      <c r="BA1" s="2" t="s">
        <v>383</v>
      </c>
      <c r="BB1" s="3" t="s">
        <v>410</v>
      </c>
      <c r="BC1" s="3" t="s">
        <v>332</v>
      </c>
      <c r="BD1" s="2" t="s">
        <v>359</v>
      </c>
      <c r="BE1" s="2" t="s">
        <v>385</v>
      </c>
      <c r="BF1" s="3" t="s">
        <v>412</v>
      </c>
      <c r="BG1" s="3" t="s">
        <v>547</v>
      </c>
      <c r="BH1" s="2" t="s">
        <v>548</v>
      </c>
      <c r="BI1" s="2" t="s">
        <v>549</v>
      </c>
      <c r="BJ1" s="3" t="s">
        <v>550</v>
      </c>
      <c r="BK1" s="2" t="s">
        <v>431</v>
      </c>
      <c r="BL1" s="2" t="s">
        <v>446</v>
      </c>
      <c r="BM1" s="3" t="s">
        <v>456</v>
      </c>
      <c r="BN1" s="7" t="s">
        <v>466</v>
      </c>
      <c r="BO1" s="3" t="s">
        <v>430</v>
      </c>
    </row>
    <row r="2" spans="1:67">
      <c r="A2" s="2" t="s">
        <v>350</v>
      </c>
      <c r="B2" s="4" t="s">
        <v>551</v>
      </c>
      <c r="C2" s="4" t="s">
        <v>552</v>
      </c>
      <c r="D2" s="5" t="s">
        <v>553</v>
      </c>
      <c r="E2" s="5" t="s">
        <v>554</v>
      </c>
      <c r="F2" s="4" t="s">
        <v>551</v>
      </c>
      <c r="G2" s="4" t="s">
        <v>552</v>
      </c>
      <c r="H2" s="5" t="s">
        <v>553</v>
      </c>
      <c r="I2" s="5" t="s">
        <v>554</v>
      </c>
      <c r="J2" s="5" t="s">
        <v>555</v>
      </c>
      <c r="K2" s="4" t="s">
        <v>551</v>
      </c>
      <c r="L2" s="4" t="s">
        <v>552</v>
      </c>
      <c r="M2" s="5" t="s">
        <v>553</v>
      </c>
      <c r="N2" s="5" t="s">
        <v>554</v>
      </c>
      <c r="O2" s="4" t="s">
        <v>551</v>
      </c>
      <c r="P2" s="4" t="s">
        <v>552</v>
      </c>
      <c r="Q2" s="5" t="s">
        <v>553</v>
      </c>
      <c r="R2" s="5" t="s">
        <v>554</v>
      </c>
      <c r="S2" s="4" t="s">
        <v>551</v>
      </c>
      <c r="T2" s="4" t="s">
        <v>552</v>
      </c>
      <c r="U2" s="5" t="s">
        <v>553</v>
      </c>
      <c r="V2" s="5" t="s">
        <v>554</v>
      </c>
      <c r="W2" s="5" t="s">
        <v>555</v>
      </c>
      <c r="X2" s="4" t="s">
        <v>551</v>
      </c>
      <c r="Y2" s="4" t="s">
        <v>552</v>
      </c>
      <c r="Z2" s="5" t="s">
        <v>553</v>
      </c>
      <c r="AA2" s="5" t="s">
        <v>554</v>
      </c>
      <c r="AB2" s="5" t="s">
        <v>555</v>
      </c>
      <c r="AC2" s="4" t="s">
        <v>551</v>
      </c>
      <c r="AD2" s="4" t="s">
        <v>552</v>
      </c>
      <c r="AE2" s="5" t="s">
        <v>553</v>
      </c>
      <c r="AF2" s="5" t="s">
        <v>554</v>
      </c>
      <c r="AG2" s="5" t="s">
        <v>555</v>
      </c>
      <c r="AH2" s="4" t="s">
        <v>551</v>
      </c>
      <c r="AI2" s="4" t="s">
        <v>552</v>
      </c>
      <c r="AJ2" s="5" t="s">
        <v>553</v>
      </c>
      <c r="AK2" s="5" t="s">
        <v>554</v>
      </c>
      <c r="AL2" s="5" t="s">
        <v>555</v>
      </c>
      <c r="AM2" s="4" t="s">
        <v>552</v>
      </c>
      <c r="AN2" s="5" t="s">
        <v>553</v>
      </c>
      <c r="AO2" s="5" t="s">
        <v>554</v>
      </c>
      <c r="AP2" s="5" t="s">
        <v>555</v>
      </c>
      <c r="AQ2" s="4" t="s">
        <v>552</v>
      </c>
      <c r="AR2" s="5" t="s">
        <v>553</v>
      </c>
      <c r="AS2" s="5" t="s">
        <v>554</v>
      </c>
      <c r="AT2" s="5" t="s">
        <v>555</v>
      </c>
      <c r="AU2" s="4" t="s">
        <v>552</v>
      </c>
      <c r="AV2" s="5" t="s">
        <v>553</v>
      </c>
      <c r="AW2" s="5" t="s">
        <v>554</v>
      </c>
      <c r="AX2" s="5" t="s">
        <v>555</v>
      </c>
      <c r="AY2" s="4" t="s">
        <v>552</v>
      </c>
      <c r="AZ2" s="5" t="s">
        <v>553</v>
      </c>
      <c r="BA2" s="5" t="s">
        <v>554</v>
      </c>
      <c r="BB2" s="5" t="s">
        <v>555</v>
      </c>
      <c r="BC2" s="4" t="s">
        <v>552</v>
      </c>
      <c r="BD2" s="5" t="s">
        <v>553</v>
      </c>
      <c r="BE2" s="5" t="s">
        <v>554</v>
      </c>
      <c r="BF2" s="5" t="s">
        <v>555</v>
      </c>
      <c r="BG2" s="4" t="s">
        <v>552</v>
      </c>
      <c r="BH2" s="5" t="s">
        <v>553</v>
      </c>
      <c r="BI2" s="5" t="s">
        <v>554</v>
      </c>
      <c r="BJ2" s="5" t="s">
        <v>555</v>
      </c>
      <c r="BK2" s="4" t="s">
        <v>552</v>
      </c>
      <c r="BL2" s="5" t="s">
        <v>553</v>
      </c>
      <c r="BM2" s="5" t="s">
        <v>556</v>
      </c>
      <c r="BN2" s="5" t="s">
        <v>557</v>
      </c>
      <c r="BO2" s="5" t="s">
        <v>430</v>
      </c>
    </row>
    <row r="3" spans="1:65">
      <c r="A3" s="2" t="s">
        <v>351</v>
      </c>
      <c r="B3" s="4" t="s">
        <v>558</v>
      </c>
      <c r="C3" s="4" t="s">
        <v>559</v>
      </c>
      <c r="D3" s="5" t="s">
        <v>556</v>
      </c>
      <c r="E3" s="5" t="s">
        <v>560</v>
      </c>
      <c r="F3" s="4" t="s">
        <v>558</v>
      </c>
      <c r="G3" s="4" t="s">
        <v>559</v>
      </c>
      <c r="H3" s="5" t="s">
        <v>556</v>
      </c>
      <c r="I3" s="5" t="s">
        <v>560</v>
      </c>
      <c r="K3" s="4" t="s">
        <v>558</v>
      </c>
      <c r="L3" s="4" t="s">
        <v>559</v>
      </c>
      <c r="M3" s="5" t="s">
        <v>556</v>
      </c>
      <c r="N3" s="5" t="s">
        <v>560</v>
      </c>
      <c r="O3" s="4" t="s">
        <v>558</v>
      </c>
      <c r="P3" s="4" t="s">
        <v>559</v>
      </c>
      <c r="Q3" s="5" t="s">
        <v>556</v>
      </c>
      <c r="R3" s="5" t="s">
        <v>560</v>
      </c>
      <c r="S3" s="4" t="s">
        <v>558</v>
      </c>
      <c r="T3" s="4" t="s">
        <v>559</v>
      </c>
      <c r="U3" s="5" t="s">
        <v>556</v>
      </c>
      <c r="V3" s="5" t="s">
        <v>560</v>
      </c>
      <c r="X3" s="4" t="s">
        <v>558</v>
      </c>
      <c r="Y3" s="4" t="s">
        <v>559</v>
      </c>
      <c r="Z3" s="5" t="s">
        <v>556</v>
      </c>
      <c r="AA3" s="5" t="s">
        <v>560</v>
      </c>
      <c r="AC3" s="4" t="s">
        <v>558</v>
      </c>
      <c r="AD3" s="4" t="s">
        <v>559</v>
      </c>
      <c r="AE3" s="5" t="s">
        <v>556</v>
      </c>
      <c r="AF3" s="5" t="s">
        <v>560</v>
      </c>
      <c r="AH3" s="4" t="s">
        <v>558</v>
      </c>
      <c r="AI3" s="4" t="s">
        <v>559</v>
      </c>
      <c r="AJ3" s="5" t="s">
        <v>556</v>
      </c>
      <c r="AK3" s="5" t="s">
        <v>560</v>
      </c>
      <c r="AM3" s="4" t="s">
        <v>559</v>
      </c>
      <c r="AN3" s="5" t="s">
        <v>556</v>
      </c>
      <c r="AO3" s="5" t="s">
        <v>560</v>
      </c>
      <c r="AQ3" s="4" t="s">
        <v>559</v>
      </c>
      <c r="AR3" s="5" t="s">
        <v>556</v>
      </c>
      <c r="AS3" s="5" t="s">
        <v>560</v>
      </c>
      <c r="AU3" s="4" t="s">
        <v>559</v>
      </c>
      <c r="AV3" s="5" t="s">
        <v>556</v>
      </c>
      <c r="AW3" s="5" t="s">
        <v>560</v>
      </c>
      <c r="AY3" s="4" t="s">
        <v>559</v>
      </c>
      <c r="AZ3" s="5" t="s">
        <v>556</v>
      </c>
      <c r="BA3" s="5" t="s">
        <v>560</v>
      </c>
      <c r="BC3" s="4" t="s">
        <v>559</v>
      </c>
      <c r="BD3" s="5" t="s">
        <v>556</v>
      </c>
      <c r="BE3" s="5" t="s">
        <v>560</v>
      </c>
      <c r="BG3" s="4" t="s">
        <v>559</v>
      </c>
      <c r="BH3" s="5" t="s">
        <v>556</v>
      </c>
      <c r="BI3" s="5" t="s">
        <v>560</v>
      </c>
      <c r="BK3" s="4" t="s">
        <v>559</v>
      </c>
      <c r="BL3" s="5"/>
      <c r="BM3" s="5"/>
    </row>
    <row r="4" spans="1:64">
      <c r="A4" s="3" t="s">
        <v>403</v>
      </c>
      <c r="B4" s="4" t="s">
        <v>561</v>
      </c>
      <c r="C4" s="4" t="s">
        <v>562</v>
      </c>
      <c r="D4" s="5" t="s">
        <v>557</v>
      </c>
      <c r="F4" s="4" t="s">
        <v>561</v>
      </c>
      <c r="G4" s="4" t="s">
        <v>562</v>
      </c>
      <c r="H4" s="5" t="s">
        <v>557</v>
      </c>
      <c r="K4" s="4" t="s">
        <v>561</v>
      </c>
      <c r="L4" s="4" t="s">
        <v>562</v>
      </c>
      <c r="M4" s="5" t="s">
        <v>557</v>
      </c>
      <c r="O4" s="4" t="s">
        <v>561</v>
      </c>
      <c r="P4" s="4" t="s">
        <v>562</v>
      </c>
      <c r="Q4" s="5" t="s">
        <v>557</v>
      </c>
      <c r="S4" s="4" t="s">
        <v>561</v>
      </c>
      <c r="T4" s="4" t="s">
        <v>562</v>
      </c>
      <c r="U4" s="5" t="s">
        <v>557</v>
      </c>
      <c r="X4" s="4" t="s">
        <v>561</v>
      </c>
      <c r="Y4" s="4" t="s">
        <v>562</v>
      </c>
      <c r="Z4" s="5" t="s">
        <v>557</v>
      </c>
      <c r="AC4" s="4" t="s">
        <v>561</v>
      </c>
      <c r="AD4" s="4" t="s">
        <v>562</v>
      </c>
      <c r="AE4" s="5" t="s">
        <v>557</v>
      </c>
      <c r="AH4" s="4" t="s">
        <v>561</v>
      </c>
      <c r="AI4" s="4" t="s">
        <v>562</v>
      </c>
      <c r="AJ4" s="5" t="s">
        <v>557</v>
      </c>
      <c r="AM4" s="4" t="s">
        <v>562</v>
      </c>
      <c r="AN4" s="5" t="s">
        <v>557</v>
      </c>
      <c r="AQ4" s="4" t="s">
        <v>562</v>
      </c>
      <c r="AR4" s="5" t="s">
        <v>557</v>
      </c>
      <c r="AU4" s="4" t="s">
        <v>562</v>
      </c>
      <c r="AV4" s="5" t="s">
        <v>557</v>
      </c>
      <c r="AY4" s="4" t="s">
        <v>562</v>
      </c>
      <c r="AZ4" s="5" t="s">
        <v>557</v>
      </c>
      <c r="BC4" s="4" t="s">
        <v>562</v>
      </c>
      <c r="BD4" s="5" t="s">
        <v>557</v>
      </c>
      <c r="BG4" s="4" t="s">
        <v>562</v>
      </c>
      <c r="BH4" s="5" t="s">
        <v>557</v>
      </c>
      <c r="BK4" s="4" t="s">
        <v>562</v>
      </c>
      <c r="BL4" s="5"/>
    </row>
    <row r="5" spans="1:35">
      <c r="A5" s="2" t="s">
        <v>343</v>
      </c>
      <c r="B5" s="4" t="s">
        <v>563</v>
      </c>
      <c r="C5" s="4"/>
      <c r="F5" s="4" t="s">
        <v>563</v>
      </c>
      <c r="G5" s="4"/>
      <c r="K5" s="4" t="s">
        <v>563</v>
      </c>
      <c r="L5" s="4"/>
      <c r="O5" s="4" t="s">
        <v>563</v>
      </c>
      <c r="P5" s="4"/>
      <c r="S5" s="4" t="s">
        <v>563</v>
      </c>
      <c r="T5" s="4"/>
      <c r="X5" s="4" t="s">
        <v>563</v>
      </c>
      <c r="Y5" s="4"/>
      <c r="AC5" s="4" t="s">
        <v>563</v>
      </c>
      <c r="AD5" s="4"/>
      <c r="AH5" s="4" t="s">
        <v>563</v>
      </c>
      <c r="AI5" s="4"/>
    </row>
    <row r="6" spans="1:3">
      <c r="A6" s="2" t="s">
        <v>370</v>
      </c>
      <c r="B6" s="6"/>
      <c r="C6" s="4"/>
    </row>
    <row r="7" spans="1:3">
      <c r="A7" s="2" t="s">
        <v>396</v>
      </c>
      <c r="B7" s="6"/>
      <c r="C7" s="4"/>
    </row>
    <row r="8" spans="1:3">
      <c r="A8" s="3" t="s">
        <v>423</v>
      </c>
      <c r="B8" s="6"/>
      <c r="C8" s="4"/>
    </row>
    <row r="9" spans="1:3">
      <c r="A9" s="3" t="s">
        <v>440</v>
      </c>
      <c r="B9" s="6"/>
      <c r="C9" s="4"/>
    </row>
    <row r="10" spans="1:3">
      <c r="A10" s="2" t="s">
        <v>328</v>
      </c>
      <c r="B10" s="6"/>
      <c r="C10" s="4"/>
    </row>
    <row r="11" spans="1:3">
      <c r="A11" s="2" t="s">
        <v>355</v>
      </c>
      <c r="B11" s="6"/>
      <c r="C11" s="4"/>
    </row>
    <row r="12" spans="1:3">
      <c r="A12" s="2" t="s">
        <v>381</v>
      </c>
      <c r="B12" s="6"/>
      <c r="C12" s="4"/>
    </row>
    <row r="13" spans="1:3">
      <c r="A13" s="3" t="s">
        <v>408</v>
      </c>
      <c r="B13" s="6"/>
      <c r="C13" s="4"/>
    </row>
    <row r="14" spans="1:3">
      <c r="A14" s="2" t="s">
        <v>339</v>
      </c>
      <c r="B14" s="6"/>
      <c r="C14" s="4"/>
    </row>
    <row r="15" spans="1:3">
      <c r="A15" s="2" t="s">
        <v>366</v>
      </c>
      <c r="B15" s="6"/>
      <c r="C15" s="6"/>
    </row>
    <row r="16" spans="1:3">
      <c r="A16" s="2" t="s">
        <v>392</v>
      </c>
      <c r="B16" s="6"/>
      <c r="C16" s="6"/>
    </row>
    <row r="17" spans="1:3">
      <c r="A17" s="3" t="s">
        <v>419</v>
      </c>
      <c r="B17" s="6"/>
      <c r="C17" s="6"/>
    </row>
    <row r="18" spans="1:3">
      <c r="A18" s="2" t="s">
        <v>334</v>
      </c>
      <c r="B18" s="6"/>
      <c r="C18" s="6"/>
    </row>
    <row r="19" spans="1:3">
      <c r="A19" s="2" t="s">
        <v>361</v>
      </c>
      <c r="B19" s="6"/>
      <c r="C19" s="6"/>
    </row>
    <row r="20" ht="22.5" spans="1:3">
      <c r="A20" s="2" t="s">
        <v>546</v>
      </c>
      <c r="B20" s="6"/>
      <c r="C20" s="6"/>
    </row>
    <row r="21" spans="1:3">
      <c r="A21" s="2" t="s">
        <v>414</v>
      </c>
      <c r="B21" s="6"/>
      <c r="C21" s="6"/>
    </row>
    <row r="22" spans="1:3">
      <c r="A22" s="3" t="s">
        <v>434</v>
      </c>
      <c r="B22" s="6"/>
      <c r="C22" s="6"/>
    </row>
    <row r="23" spans="1:3">
      <c r="A23" s="2" t="s">
        <v>449</v>
      </c>
      <c r="B23" s="6"/>
      <c r="C23" s="6"/>
    </row>
    <row r="24" spans="1:3">
      <c r="A24" s="2" t="s">
        <v>459</v>
      </c>
      <c r="B24" s="6"/>
      <c r="C24" s="6"/>
    </row>
    <row r="25" spans="1:3">
      <c r="A25" s="2" t="s">
        <v>469</v>
      </c>
      <c r="B25" s="6"/>
      <c r="C25" s="6"/>
    </row>
    <row r="26" spans="1:3">
      <c r="A26" s="2" t="s">
        <v>476</v>
      </c>
      <c r="B26" s="6"/>
      <c r="C26" s="6"/>
    </row>
    <row r="27" spans="1:3">
      <c r="A27" s="3" t="s">
        <v>483</v>
      </c>
      <c r="B27" s="6"/>
      <c r="C27" s="6"/>
    </row>
    <row r="28" spans="1:3">
      <c r="A28" s="2" t="s">
        <v>490</v>
      </c>
      <c r="B28" s="6"/>
      <c r="C28" s="6"/>
    </row>
    <row r="29" spans="1:3">
      <c r="A29" s="2" t="s">
        <v>496</v>
      </c>
      <c r="B29" s="6"/>
      <c r="C29" s="6"/>
    </row>
    <row r="30" spans="1:3">
      <c r="A30" s="2" t="s">
        <v>502</v>
      </c>
      <c r="B30" s="6"/>
      <c r="C30" s="6"/>
    </row>
    <row r="31" spans="1:3">
      <c r="A31" s="2" t="s">
        <v>507</v>
      </c>
      <c r="B31" s="6"/>
      <c r="C31" s="6"/>
    </row>
    <row r="32" spans="1:3">
      <c r="A32" s="3" t="s">
        <v>512</v>
      </c>
      <c r="B32" s="6"/>
      <c r="C32" s="6"/>
    </row>
    <row r="33" spans="1:3">
      <c r="A33" s="2" t="s">
        <v>517</v>
      </c>
      <c r="B33" s="6"/>
      <c r="C33" s="6"/>
    </row>
    <row r="34" spans="1:3">
      <c r="A34" s="2" t="s">
        <v>521</v>
      </c>
      <c r="B34" s="6"/>
      <c r="C34" s="6"/>
    </row>
    <row r="35" spans="1:3">
      <c r="A35" s="2" t="s">
        <v>524</v>
      </c>
      <c r="B35" s="6"/>
      <c r="C35" s="6"/>
    </row>
    <row r="36" spans="1:3">
      <c r="A36" s="2" t="s">
        <v>376</v>
      </c>
      <c r="B36" s="6"/>
      <c r="C36" s="6"/>
    </row>
    <row r="37" spans="1:3">
      <c r="A37" s="3" t="s">
        <v>529</v>
      </c>
      <c r="B37" s="6"/>
      <c r="C37" s="6"/>
    </row>
    <row r="38" spans="1:3">
      <c r="A38" s="3" t="s">
        <v>329</v>
      </c>
      <c r="B38" s="6"/>
      <c r="C38" s="6"/>
    </row>
    <row r="39" spans="1:3">
      <c r="A39" s="2" t="s">
        <v>356</v>
      </c>
      <c r="B39" s="6"/>
      <c r="C39" s="6"/>
    </row>
    <row r="40" spans="1:3">
      <c r="A40" s="2" t="s">
        <v>382</v>
      </c>
      <c r="B40" s="6"/>
      <c r="C40" s="6"/>
    </row>
    <row r="41" spans="1:3">
      <c r="A41" s="3" t="s">
        <v>409</v>
      </c>
      <c r="B41" s="6"/>
      <c r="C41" s="6"/>
    </row>
    <row r="42" spans="1:3">
      <c r="A42" s="3" t="s">
        <v>327</v>
      </c>
      <c r="B42" s="6"/>
      <c r="C42" s="6"/>
    </row>
    <row r="43" spans="1:3">
      <c r="A43" s="2" t="s">
        <v>354</v>
      </c>
      <c r="B43" s="6"/>
      <c r="C43" s="6"/>
    </row>
    <row r="44" spans="1:3">
      <c r="A44" s="2" t="s">
        <v>380</v>
      </c>
      <c r="B44" s="6"/>
      <c r="C44" s="6"/>
    </row>
    <row r="45" spans="1:3">
      <c r="A45" s="3" t="s">
        <v>407</v>
      </c>
      <c r="B45" s="6"/>
      <c r="C45" s="6"/>
    </row>
    <row r="46" spans="1:3">
      <c r="A46" s="3" t="s">
        <v>331</v>
      </c>
      <c r="B46" s="6"/>
      <c r="C46" s="6"/>
    </row>
    <row r="47" spans="1:3">
      <c r="A47" s="2" t="s">
        <v>358</v>
      </c>
      <c r="B47" s="6"/>
      <c r="C47" s="6"/>
    </row>
    <row r="48" spans="1:3">
      <c r="A48" s="2" t="s">
        <v>384</v>
      </c>
      <c r="B48" s="6"/>
      <c r="C48" s="6"/>
    </row>
    <row r="49" spans="1:3">
      <c r="A49" s="3" t="s">
        <v>411</v>
      </c>
      <c r="B49" s="6"/>
      <c r="C49" s="6"/>
    </row>
    <row r="50" spans="1:3">
      <c r="A50" s="3" t="s">
        <v>330</v>
      </c>
      <c r="B50" s="6"/>
      <c r="C50" s="6"/>
    </row>
    <row r="51" spans="1:1">
      <c r="A51" s="2" t="s">
        <v>357</v>
      </c>
    </row>
    <row r="52" spans="1:1">
      <c r="A52" s="2" t="s">
        <v>383</v>
      </c>
    </row>
    <row r="53" spans="1:1">
      <c r="A53" s="3" t="s">
        <v>410</v>
      </c>
    </row>
    <row r="54" spans="1:1">
      <c r="A54" s="3" t="s">
        <v>332</v>
      </c>
    </row>
    <row r="55" spans="1:1">
      <c r="A55" s="2" t="s">
        <v>359</v>
      </c>
    </row>
    <row r="56" spans="1:1">
      <c r="A56" s="2" t="s">
        <v>385</v>
      </c>
    </row>
    <row r="57" spans="1:1">
      <c r="A57" s="3" t="s">
        <v>412</v>
      </c>
    </row>
    <row r="58" spans="1:1">
      <c r="A58" s="3" t="s">
        <v>547</v>
      </c>
    </row>
    <row r="59" spans="1:1">
      <c r="A59" s="2" t="s">
        <v>548</v>
      </c>
    </row>
    <row r="60" spans="1:1">
      <c r="A60" s="2" t="s">
        <v>549</v>
      </c>
    </row>
    <row r="61" spans="1:1">
      <c r="A61" s="3" t="s">
        <v>550</v>
      </c>
    </row>
    <row r="62" ht="22.5" spans="1:1">
      <c r="A62" s="2" t="s">
        <v>431</v>
      </c>
    </row>
    <row r="63" ht="22.5" spans="1:1">
      <c r="A63" s="2" t="s">
        <v>446</v>
      </c>
    </row>
    <row r="64" ht="22.5" spans="1:1">
      <c r="A64" s="3" t="s">
        <v>456</v>
      </c>
    </row>
    <row r="65" ht="24" spans="1:1">
      <c r="A65" s="7" t="s">
        <v>466</v>
      </c>
    </row>
    <row r="66" spans="1:1">
      <c r="A66" s="3" t="s">
        <v>430</v>
      </c>
    </row>
  </sheetData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A2" sqref="A2"/>
    </sheetView>
  </sheetViews>
  <sheetFormatPr defaultColWidth="9" defaultRowHeight="14.25" outlineLevelRow="7"/>
  <cols>
    <col min="1" max="1" width="15.375" customWidth="1"/>
    <col min="2" max="2" width="15.625" customWidth="1"/>
    <col min="3" max="3" width="13.625" customWidth="1"/>
    <col min="4" max="4" width="31.625" customWidth="1"/>
    <col min="5" max="5" width="15.25" customWidth="1"/>
    <col min="6" max="6" width="15.875" customWidth="1"/>
    <col min="7" max="7" width="15.75" customWidth="1"/>
    <col min="8" max="8" width="15.25" customWidth="1"/>
    <col min="9" max="9" width="18.625" customWidth="1"/>
    <col min="10" max="10" width="7.5" customWidth="1"/>
    <col min="11" max="11" width="12.625" customWidth="1"/>
    <col min="12" max="12" width="13.75" customWidth="1"/>
    <col min="15" max="15" width="16.75" customWidth="1"/>
    <col min="17" max="17" width="16.75" customWidth="1"/>
    <col min="18" max="18" width="18.25" customWidth="1"/>
  </cols>
  <sheetData>
    <row r="1" ht="22.5" spans="1:18">
      <c r="A1" s="1" t="s">
        <v>564</v>
      </c>
      <c r="B1" s="1" t="s">
        <v>565</v>
      </c>
      <c r="C1" s="1" t="s">
        <v>566</v>
      </c>
      <c r="D1" s="1" t="s">
        <v>567</v>
      </c>
      <c r="E1" s="1" t="s">
        <v>564</v>
      </c>
      <c r="F1" s="1" t="s">
        <v>568</v>
      </c>
      <c r="G1" s="1" t="s">
        <v>569</v>
      </c>
      <c r="H1" s="1" t="s">
        <v>570</v>
      </c>
      <c r="I1" s="1" t="s">
        <v>571</v>
      </c>
      <c r="J1" s="1" t="s">
        <v>572</v>
      </c>
      <c r="K1" s="1" t="s">
        <v>573</v>
      </c>
      <c r="L1" s="1" t="s">
        <v>574</v>
      </c>
      <c r="M1" s="1" t="s">
        <v>575</v>
      </c>
      <c r="N1" s="1" t="s">
        <v>576</v>
      </c>
      <c r="O1" s="1" t="s">
        <v>577</v>
      </c>
      <c r="P1" s="2" t="s">
        <v>578</v>
      </c>
      <c r="Q1" s="1" t="s">
        <v>579</v>
      </c>
      <c r="R1" s="1" t="s">
        <v>580</v>
      </c>
    </row>
    <row r="2" ht="22.5" spans="1:18">
      <c r="A2" s="1" t="s">
        <v>581</v>
      </c>
      <c r="B2" s="1" t="s">
        <v>582</v>
      </c>
      <c r="C2" s="1" t="s">
        <v>583</v>
      </c>
      <c r="D2" s="1" t="s">
        <v>584</v>
      </c>
      <c r="E2" s="1" t="s">
        <v>581</v>
      </c>
      <c r="F2" s="1" t="s">
        <v>585</v>
      </c>
      <c r="G2" s="1" t="s">
        <v>586</v>
      </c>
      <c r="H2" s="1" t="s">
        <v>587</v>
      </c>
      <c r="I2" s="1" t="s">
        <v>588</v>
      </c>
      <c r="J2" s="1" t="s">
        <v>589</v>
      </c>
      <c r="K2" s="1" t="s">
        <v>590</v>
      </c>
      <c r="L2" s="1" t="s">
        <v>591</v>
      </c>
      <c r="M2" s="1" t="s">
        <v>592</v>
      </c>
      <c r="N2" s="1" t="s">
        <v>593</v>
      </c>
      <c r="O2" s="1" t="s">
        <v>594</v>
      </c>
      <c r="P2" s="2" t="s">
        <v>595</v>
      </c>
      <c r="Q2" s="1" t="s">
        <v>596</v>
      </c>
      <c r="R2" s="1" t="s">
        <v>597</v>
      </c>
    </row>
    <row r="3" ht="22.5" spans="1:18">
      <c r="A3" s="1" t="s">
        <v>598</v>
      </c>
      <c r="B3" s="1" t="s">
        <v>599</v>
      </c>
      <c r="C3" s="1" t="s">
        <v>600</v>
      </c>
      <c r="D3" s="1" t="s">
        <v>601</v>
      </c>
      <c r="E3" s="1" t="s">
        <v>598</v>
      </c>
      <c r="F3" s="1" t="s">
        <v>602</v>
      </c>
      <c r="G3" s="1" t="s">
        <v>603</v>
      </c>
      <c r="H3" s="1" t="s">
        <v>604</v>
      </c>
      <c r="I3" s="1" t="s">
        <v>605</v>
      </c>
      <c r="J3" s="1" t="s">
        <v>606</v>
      </c>
      <c r="K3" s="1" t="s">
        <v>607</v>
      </c>
      <c r="L3" s="1" t="s">
        <v>608</v>
      </c>
      <c r="M3" s="1" t="s">
        <v>609</v>
      </c>
      <c r="O3" s="1" t="s">
        <v>610</v>
      </c>
      <c r="P3" s="2" t="s">
        <v>611</v>
      </c>
      <c r="Q3" s="1" t="s">
        <v>612</v>
      </c>
      <c r="R3" s="1" t="s">
        <v>613</v>
      </c>
    </row>
    <row r="4" ht="22.5" spans="1:16">
      <c r="A4" s="1" t="s">
        <v>614</v>
      </c>
      <c r="B4" s="1" t="s">
        <v>615</v>
      </c>
      <c r="C4" s="1" t="s">
        <v>616</v>
      </c>
      <c r="D4" s="1" t="s">
        <v>617</v>
      </c>
      <c r="E4" s="1" t="s">
        <v>614</v>
      </c>
      <c r="I4" s="1" t="s">
        <v>618</v>
      </c>
      <c r="J4" s="1" t="s">
        <v>619</v>
      </c>
      <c r="K4" s="1" t="s">
        <v>620</v>
      </c>
      <c r="L4" s="1" t="s">
        <v>621</v>
      </c>
      <c r="M4" s="1" t="s">
        <v>622</v>
      </c>
      <c r="P4" s="3" t="s">
        <v>623</v>
      </c>
    </row>
    <row r="5" spans="10:12">
      <c r="J5" s="1" t="s">
        <v>624</v>
      </c>
      <c r="L5" s="1" t="s">
        <v>625</v>
      </c>
    </row>
    <row r="6" spans="10:10">
      <c r="J6" s="1" t="s">
        <v>626</v>
      </c>
    </row>
    <row r="7" spans="10:10">
      <c r="J7" s="1" t="s">
        <v>627</v>
      </c>
    </row>
    <row r="8" spans="10:10">
      <c r="J8" s="1" t="s">
        <v>628</v>
      </c>
    </row>
  </sheetData>
  <sheetProtection sheet="1" objects="1" scenarios="1"/>
  <pageMargins left="0.75" right="0.75" top="1" bottom="1" header="0.5" footer="0.5"/>
  <pageSetup paperSize="9" orientation="portrait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专业技术岗位晋升聘用申报表</vt:lpstr>
      <vt:lpstr>学年</vt:lpstr>
      <vt:lpstr>专业技术岗位晋升申报综合一览表</vt:lpstr>
      <vt:lpstr>汇总表</vt:lpstr>
      <vt:lpstr>计算</vt:lpstr>
      <vt:lpstr>署名次序</vt:lpstr>
      <vt:lpstr>校内单位</vt:lpstr>
      <vt:lpstr>个人获奖或荣誉</vt:lpstr>
      <vt:lpstr>现任岗位</vt:lpstr>
      <vt:lpstr>现专业技术职务</vt:lpstr>
      <vt:lpstr>拟聘岗位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刘刚</dc:creator>
  <cp:lastModifiedBy>ykw</cp:lastModifiedBy>
  <dcterms:created xsi:type="dcterms:W3CDTF">2007-12-18T08:24:00Z</dcterms:created>
  <cp:lastPrinted>2018-12-14T04:31:00Z</cp:lastPrinted>
  <dcterms:modified xsi:type="dcterms:W3CDTF">2018-12-14T06:46:14Z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2052-11.1.0.8205</vt:lpwstr>
  </property>
</Properties>
</file>